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qh\Desktop\"/>
    </mc:Choice>
  </mc:AlternateContent>
  <xr:revisionPtr revIDLastSave="0" documentId="13_ncr:1_{9593B5B1-DE62-4845-B5C3-537A0FA1A718}" xr6:coauthVersionLast="45" xr6:coauthVersionMax="45" xr10:uidLastSave="{00000000-0000-0000-0000-000000000000}"/>
  <bookViews>
    <workbookView xWindow="-23148" yWindow="-108" windowWidth="23256" windowHeight="13176" xr2:uid="{00000000-000D-0000-FFFF-FFFF00000000}"/>
  </bookViews>
  <sheets>
    <sheet name="13 ZS全岩碳氧同位素和碳酸钙含量" sheetId="1" r:id="rId1"/>
    <sheet name="13ZS原位碳同位素" sheetId="2" r:id="rId2"/>
    <sheet name="13ZS原位元素含量" sheetId="3" r:id="rId3"/>
    <sheet name="10-11TM全岩碳氧锶同位素" sheetId="4" r:id="rId4"/>
    <sheet name="11TMG全岩碳氧同位素" sheetId="5" r:id="rId5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5" i="3" l="1"/>
  <c r="O35" i="3"/>
  <c r="N35" i="3"/>
  <c r="M35" i="3"/>
  <c r="L35" i="3"/>
  <c r="K35" i="3"/>
  <c r="P34" i="3"/>
  <c r="O34" i="3"/>
  <c r="N34" i="3"/>
  <c r="M34" i="3"/>
  <c r="L34" i="3"/>
  <c r="K34" i="3"/>
  <c r="P33" i="3"/>
  <c r="O33" i="3"/>
  <c r="N33" i="3"/>
  <c r="M33" i="3"/>
  <c r="L33" i="3"/>
  <c r="K33" i="3"/>
  <c r="P32" i="3"/>
  <c r="O32" i="3"/>
  <c r="N32" i="3"/>
  <c r="M32" i="3"/>
  <c r="L32" i="3"/>
  <c r="K32" i="3"/>
  <c r="P31" i="3"/>
  <c r="O31" i="3"/>
  <c r="N31" i="3"/>
  <c r="M31" i="3"/>
  <c r="L31" i="3"/>
  <c r="K31" i="3"/>
  <c r="P30" i="3"/>
  <c r="O30" i="3"/>
  <c r="N30" i="3"/>
  <c r="M30" i="3"/>
  <c r="L30" i="3"/>
  <c r="K30" i="3"/>
  <c r="P29" i="3"/>
  <c r="O29" i="3"/>
  <c r="N29" i="3"/>
  <c r="M29" i="3"/>
  <c r="L29" i="3"/>
  <c r="K29" i="3"/>
  <c r="P28" i="3"/>
  <c r="O28" i="3"/>
  <c r="N28" i="3"/>
  <c r="M28" i="3"/>
  <c r="L28" i="3"/>
  <c r="K28" i="3"/>
  <c r="P27" i="3"/>
  <c r="O27" i="3"/>
  <c r="N27" i="3"/>
  <c r="M27" i="3"/>
  <c r="L27" i="3"/>
  <c r="K27" i="3"/>
  <c r="P26" i="3"/>
  <c r="O26" i="3"/>
  <c r="N26" i="3"/>
  <c r="M26" i="3"/>
  <c r="L26" i="3"/>
  <c r="K26" i="3"/>
  <c r="P25" i="3"/>
  <c r="O25" i="3"/>
  <c r="N25" i="3"/>
  <c r="M25" i="3"/>
  <c r="L25" i="3"/>
  <c r="K25" i="3"/>
  <c r="P24" i="3"/>
  <c r="O24" i="3"/>
  <c r="N24" i="3"/>
  <c r="M24" i="3"/>
  <c r="L24" i="3"/>
  <c r="K24" i="3"/>
  <c r="P23" i="3"/>
  <c r="O23" i="3"/>
  <c r="N23" i="3"/>
  <c r="M23" i="3"/>
  <c r="L23" i="3"/>
  <c r="K23" i="3"/>
  <c r="P22" i="3"/>
  <c r="O22" i="3"/>
  <c r="N22" i="3"/>
  <c r="M22" i="3"/>
  <c r="L22" i="3"/>
  <c r="K22" i="3"/>
  <c r="P21" i="3"/>
  <c r="O21" i="3"/>
  <c r="N21" i="3"/>
  <c r="M21" i="3"/>
  <c r="L21" i="3"/>
  <c r="K21" i="3"/>
  <c r="P20" i="3"/>
  <c r="O20" i="3"/>
  <c r="N20" i="3"/>
  <c r="M20" i="3"/>
  <c r="L20" i="3"/>
  <c r="K20" i="3"/>
  <c r="P19" i="3"/>
  <c r="O19" i="3"/>
  <c r="N19" i="3"/>
  <c r="M19" i="3"/>
  <c r="L19" i="3"/>
  <c r="K19" i="3"/>
  <c r="P18" i="3"/>
  <c r="O18" i="3"/>
  <c r="N18" i="3"/>
  <c r="M18" i="3"/>
  <c r="L18" i="3"/>
  <c r="K18" i="3"/>
  <c r="P17" i="3"/>
  <c r="O17" i="3"/>
  <c r="N17" i="3"/>
  <c r="M17" i="3"/>
  <c r="L17" i="3"/>
  <c r="K17" i="3"/>
  <c r="P16" i="3"/>
  <c r="O16" i="3"/>
  <c r="N16" i="3"/>
  <c r="M16" i="3"/>
  <c r="L16" i="3"/>
  <c r="K16" i="3"/>
  <c r="P15" i="3"/>
  <c r="O15" i="3"/>
  <c r="N15" i="3"/>
  <c r="M15" i="3"/>
  <c r="L15" i="3"/>
  <c r="K15" i="3"/>
  <c r="P14" i="3"/>
  <c r="O14" i="3"/>
  <c r="N14" i="3"/>
  <c r="M14" i="3"/>
  <c r="L14" i="3"/>
  <c r="K14" i="3"/>
  <c r="P13" i="3"/>
  <c r="O13" i="3"/>
  <c r="N13" i="3"/>
  <c r="M13" i="3"/>
  <c r="L13" i="3"/>
  <c r="K13" i="3"/>
  <c r="P12" i="3"/>
  <c r="O12" i="3"/>
  <c r="N12" i="3"/>
  <c r="M12" i="3"/>
  <c r="L12" i="3"/>
  <c r="K12" i="3"/>
  <c r="P11" i="3"/>
  <c r="O11" i="3"/>
  <c r="N11" i="3"/>
  <c r="M11" i="3"/>
  <c r="L11" i="3"/>
  <c r="K11" i="3"/>
  <c r="P10" i="3"/>
  <c r="O10" i="3"/>
  <c r="N10" i="3"/>
  <c r="M10" i="3"/>
  <c r="L10" i="3"/>
  <c r="K10" i="3"/>
  <c r="P9" i="3"/>
  <c r="O9" i="3"/>
  <c r="N9" i="3"/>
  <c r="M9" i="3"/>
  <c r="L9" i="3"/>
  <c r="K9" i="3"/>
  <c r="P8" i="3"/>
  <c r="O8" i="3"/>
  <c r="N8" i="3"/>
  <c r="M8" i="3"/>
  <c r="L8" i="3"/>
  <c r="K8" i="3"/>
  <c r="P7" i="3"/>
  <c r="O7" i="3"/>
  <c r="N7" i="3"/>
  <c r="M7" i="3"/>
  <c r="L7" i="3"/>
  <c r="K7" i="3"/>
  <c r="P6" i="3"/>
  <c r="O6" i="3"/>
  <c r="N6" i="3"/>
  <c r="M6" i="3"/>
  <c r="L6" i="3"/>
  <c r="K6" i="3"/>
  <c r="P5" i="3"/>
  <c r="O5" i="3"/>
  <c r="N5" i="3"/>
  <c r="M5" i="3"/>
  <c r="L5" i="3"/>
  <c r="K5" i="3"/>
  <c r="P4" i="3"/>
  <c r="O4" i="3"/>
  <c r="N4" i="3"/>
  <c r="M4" i="3"/>
  <c r="L4" i="3"/>
  <c r="K4" i="3"/>
  <c r="P3" i="3"/>
  <c r="O3" i="3"/>
  <c r="N3" i="3"/>
  <c r="M3" i="3"/>
  <c r="L3" i="3"/>
  <c r="K3" i="3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8" i="2"/>
  <c r="M27" i="2"/>
  <c r="M26" i="2"/>
  <c r="M25" i="2"/>
  <c r="M24" i="2"/>
  <c r="M23" i="2"/>
  <c r="M20" i="2"/>
  <c r="M19" i="2"/>
  <c r="M18" i="2"/>
  <c r="M17" i="2"/>
  <c r="M16" i="2"/>
  <c r="M15" i="2"/>
  <c r="M14" i="2"/>
  <c r="M13" i="2"/>
  <c r="M12" i="2"/>
  <c r="M11" i="2"/>
  <c r="M9" i="2"/>
  <c r="M8" i="2"/>
  <c r="M7" i="2"/>
  <c r="M6" i="2"/>
  <c r="M5" i="2"/>
  <c r="M4" i="2"/>
</calcChain>
</file>

<file path=xl/sharedStrings.xml><?xml version="1.0" encoding="utf-8"?>
<sst xmlns="http://schemas.openxmlformats.org/spreadsheetml/2006/main" count="601" uniqueCount="396">
  <si>
    <t>Sample No.</t>
  </si>
  <si>
    <t>13ZS01</t>
  </si>
  <si>
    <t>13ZS02</t>
  </si>
  <si>
    <t>13ZS03</t>
  </si>
  <si>
    <t>13ZS04</t>
  </si>
  <si>
    <t>13ZS05</t>
  </si>
  <si>
    <t>13ZS06</t>
  </si>
  <si>
    <t>13ZS07</t>
  </si>
  <si>
    <t>13ZS08</t>
  </si>
  <si>
    <t>13ZS09</t>
  </si>
  <si>
    <t>13ZS10</t>
  </si>
  <si>
    <t>13ZS11</t>
  </si>
  <si>
    <t>13ZS12</t>
  </si>
  <si>
    <t>13ZS13</t>
  </si>
  <si>
    <t>13ZS14</t>
  </si>
  <si>
    <t>13ZS15</t>
  </si>
  <si>
    <t>13ZS16</t>
  </si>
  <si>
    <t>13ZS17</t>
  </si>
  <si>
    <t>13ZS18</t>
  </si>
  <si>
    <t>13ZS19</t>
  </si>
  <si>
    <t>13ZS20</t>
  </si>
  <si>
    <t>13ZS21</t>
  </si>
  <si>
    <t>13ZS22</t>
  </si>
  <si>
    <t>13ZS23</t>
  </si>
  <si>
    <t>13ZS24</t>
  </si>
  <si>
    <t>13ZS25</t>
  </si>
  <si>
    <t>13ZS26</t>
  </si>
  <si>
    <t>13ZS27</t>
  </si>
  <si>
    <t>13ZS28</t>
  </si>
  <si>
    <t>13ZS29</t>
  </si>
  <si>
    <t>13ZS30</t>
  </si>
  <si>
    <t>13ZS31</t>
  </si>
  <si>
    <t>13ZS32</t>
  </si>
  <si>
    <t>13ZS33</t>
  </si>
  <si>
    <t>13ZS34</t>
  </si>
  <si>
    <t>13ZS35</t>
  </si>
  <si>
    <t>13ZS36</t>
  </si>
  <si>
    <t>13ZS37</t>
  </si>
  <si>
    <t>13ZS38</t>
  </si>
  <si>
    <t>13ZS39</t>
  </si>
  <si>
    <t>13ZS40</t>
  </si>
  <si>
    <t>13ZS41</t>
  </si>
  <si>
    <t>13ZS42</t>
  </si>
  <si>
    <t>13ZS43</t>
  </si>
  <si>
    <t>13ZS44</t>
  </si>
  <si>
    <t>13ZS45</t>
  </si>
  <si>
    <t>13ZS46</t>
  </si>
  <si>
    <t>13ZS47</t>
  </si>
  <si>
    <t>13ZS48</t>
  </si>
  <si>
    <t>13ZS49</t>
  </si>
  <si>
    <t>13ZS50</t>
  </si>
  <si>
    <t>13ZS51</t>
  </si>
  <si>
    <t>13ZS52</t>
  </si>
  <si>
    <t>13ZS53</t>
  </si>
  <si>
    <t>13ZS54</t>
  </si>
  <si>
    <t>13ZS55</t>
  </si>
  <si>
    <t>13ZS56</t>
  </si>
  <si>
    <t>13ZS57</t>
  </si>
  <si>
    <t>13ZS58</t>
  </si>
  <si>
    <t>13ZS59</t>
  </si>
  <si>
    <t>13ZS60</t>
  </si>
  <si>
    <t>13ZS61</t>
  </si>
  <si>
    <t>13ZS62</t>
  </si>
  <si>
    <t>13ZS63</t>
  </si>
  <si>
    <t>13ZS64</t>
  </si>
  <si>
    <t>13ZS65</t>
  </si>
  <si>
    <t>13ZS66</t>
  </si>
  <si>
    <t>13ZS67</t>
  </si>
  <si>
    <t>13ZS68</t>
  </si>
  <si>
    <t>13ZS69</t>
  </si>
  <si>
    <t>13ZS70</t>
  </si>
  <si>
    <t>13ZS71</t>
  </si>
  <si>
    <t>13ZS72</t>
  </si>
  <si>
    <t>13ZS73</t>
  </si>
  <si>
    <t>13ZS74</t>
  </si>
  <si>
    <t>13ZS75</t>
  </si>
  <si>
    <t>13ZS76</t>
  </si>
  <si>
    <t>13ZS77</t>
  </si>
  <si>
    <t>13ZS78</t>
  </si>
  <si>
    <t>13ZS79</t>
  </si>
  <si>
    <t>13ZS80</t>
  </si>
  <si>
    <t>13ZS81</t>
  </si>
  <si>
    <t>13ZS82</t>
  </si>
  <si>
    <t>13ZS83</t>
  </si>
  <si>
    <t>13ZS84</t>
  </si>
  <si>
    <t>13ZS85</t>
  </si>
  <si>
    <t>13ZS86</t>
  </si>
  <si>
    <t>13ZS87</t>
  </si>
  <si>
    <t>13ZS88</t>
  </si>
  <si>
    <t>13ZS89</t>
  </si>
  <si>
    <t>13ZS90</t>
  </si>
  <si>
    <t>13ZS91</t>
  </si>
  <si>
    <t>13ZS92</t>
  </si>
  <si>
    <t>13ZS93</t>
  </si>
  <si>
    <t>13ZS94</t>
  </si>
  <si>
    <t>13ZS95</t>
  </si>
  <si>
    <t>13ZS96</t>
  </si>
  <si>
    <t>13ZS97</t>
  </si>
  <si>
    <t>13ZS98</t>
  </si>
  <si>
    <t>13ZS99</t>
  </si>
  <si>
    <t>13ZS100</t>
  </si>
  <si>
    <t>13ZS101</t>
  </si>
  <si>
    <t>13ZS102</t>
  </si>
  <si>
    <t>13ZS103</t>
  </si>
  <si>
    <t>13ZS104</t>
  </si>
  <si>
    <t>13ZS105</t>
  </si>
  <si>
    <t>13ZS106</t>
  </si>
  <si>
    <t>Thinkness(cm)</t>
  </si>
  <si>
    <r>
      <t>δ</t>
    </r>
    <r>
      <rPr>
        <vertAlign val="superscript"/>
        <sz val="12"/>
        <rFont val="Times New Roman"/>
        <family val="1"/>
      </rPr>
      <t>13</t>
    </r>
    <r>
      <rPr>
        <sz val="12"/>
        <rFont val="Times New Roman"/>
        <family val="1"/>
      </rPr>
      <t>C</t>
    </r>
    <r>
      <rPr>
        <vertAlign val="subscript"/>
        <sz val="12"/>
        <rFont val="Times New Roman"/>
        <family val="1"/>
      </rPr>
      <t>carb</t>
    </r>
    <r>
      <rPr>
        <sz val="12"/>
        <rFont val="Times New Roman"/>
        <family val="1"/>
      </rPr>
      <t>(VPDB)</t>
    </r>
  </si>
  <si>
    <r>
      <t>δ</t>
    </r>
    <r>
      <rPr>
        <vertAlign val="superscript"/>
        <sz val="12"/>
        <rFont val="Times New Roman"/>
        <family val="1"/>
      </rPr>
      <t>18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carb</t>
    </r>
    <r>
      <rPr>
        <sz val="12"/>
        <rFont val="Times New Roman"/>
        <family val="1"/>
      </rPr>
      <t>(VPDB)</t>
    </r>
  </si>
  <si>
    <r>
      <t>CaCO</t>
    </r>
    <r>
      <rPr>
        <vertAlign val="sub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wt% </t>
    </r>
    <phoneticPr fontId="5" type="noConversion"/>
  </si>
  <si>
    <t>Depth (cm)</t>
    <phoneticPr fontId="8" type="noConversion"/>
  </si>
  <si>
    <t>Growth whorl</t>
    <phoneticPr fontId="8" type="noConversion"/>
  </si>
  <si>
    <t xml:space="preserve">Analysed structural elements </t>
    <phoneticPr fontId="8" type="noConversion"/>
  </si>
  <si>
    <r>
      <t>δ</t>
    </r>
    <r>
      <rPr>
        <b/>
        <vertAlign val="superscript"/>
        <sz val="12"/>
        <color rgb="FFFF0000"/>
        <rFont val="Times New Roman"/>
        <family val="1"/>
      </rPr>
      <t>13</t>
    </r>
    <r>
      <rPr>
        <b/>
        <sz val="12"/>
        <color rgb="FFFF0000"/>
        <rFont val="Times New Roman"/>
        <family val="1"/>
      </rPr>
      <t>C                   [‰, VPDB]</t>
    </r>
    <phoneticPr fontId="8" type="noConversion"/>
  </si>
  <si>
    <t>2SD</t>
  </si>
  <si>
    <r>
      <t>δ</t>
    </r>
    <r>
      <rPr>
        <b/>
        <vertAlign val="superscript"/>
        <sz val="12"/>
        <rFont val="Times New Roman"/>
        <family val="1"/>
      </rPr>
      <t>13</t>
    </r>
    <r>
      <rPr>
        <b/>
        <sz val="12"/>
        <rFont val="Times New Roman"/>
        <family val="1"/>
      </rPr>
      <t>C measured</t>
    </r>
  </si>
  <si>
    <t>2SE</t>
  </si>
  <si>
    <r>
      <t>13</t>
    </r>
    <r>
      <rPr>
        <b/>
        <sz val="12"/>
        <rFont val="Times New Roman"/>
        <family val="1"/>
      </rPr>
      <t>CH/</t>
    </r>
    <r>
      <rPr>
        <b/>
        <vertAlign val="superscript"/>
        <sz val="12"/>
        <rFont val="Times New Roman"/>
        <family val="1"/>
      </rPr>
      <t>13</t>
    </r>
    <r>
      <rPr>
        <b/>
        <sz val="12"/>
        <rFont val="Times New Roman"/>
        <family val="1"/>
      </rPr>
      <t>C</t>
    </r>
  </si>
  <si>
    <r>
      <t>13</t>
    </r>
    <r>
      <rPr>
        <b/>
        <sz val="12"/>
        <rFont val="Times New Roman"/>
        <family val="1"/>
      </rPr>
      <t>CH/</t>
    </r>
    <r>
      <rPr>
        <b/>
        <vertAlign val="superscript"/>
        <sz val="12"/>
        <rFont val="Times New Roman"/>
        <family val="1"/>
      </rPr>
      <t>13</t>
    </r>
    <r>
      <rPr>
        <b/>
        <sz val="12"/>
        <rFont val="Times New Roman"/>
        <family val="1"/>
      </rPr>
      <t>C
(background corrected)</t>
    </r>
  </si>
  <si>
    <r>
      <t>12</t>
    </r>
    <r>
      <rPr>
        <b/>
        <sz val="12"/>
        <rFont val="Times New Roman"/>
        <family val="1"/>
      </rPr>
      <t>C (Mcps)</t>
    </r>
  </si>
  <si>
    <t>IP (nA)</t>
  </si>
  <si>
    <t>Yield 1Mcps/nA</t>
  </si>
  <si>
    <t>Yield Mcps/nA (corrected)</t>
  </si>
  <si>
    <t>date</t>
  </si>
  <si>
    <t>outer whorl</t>
    <phoneticPr fontId="8" type="noConversion"/>
  </si>
  <si>
    <t>chamber wall</t>
    <phoneticPr fontId="8" type="noConversion"/>
  </si>
  <si>
    <t>pillar</t>
    <phoneticPr fontId="8" type="noConversion"/>
  </si>
  <si>
    <t>inner whorl</t>
    <phoneticPr fontId="8" type="noConversion"/>
  </si>
  <si>
    <t>septum</t>
    <phoneticPr fontId="8" type="noConversion"/>
  </si>
  <si>
    <t xml:space="preserve">chamber wall </t>
    <phoneticPr fontId="8" type="noConversion"/>
  </si>
  <si>
    <t>chamber lumen</t>
    <phoneticPr fontId="8" type="noConversion"/>
  </si>
  <si>
    <t xml:space="preserve">micrites </t>
    <phoneticPr fontId="8" type="noConversion"/>
  </si>
  <si>
    <t>micrites</t>
    <phoneticPr fontId="8" type="noConversion"/>
  </si>
  <si>
    <t>pile</t>
    <phoneticPr fontId="8" type="noConversion"/>
  </si>
  <si>
    <t>Depth</t>
  </si>
  <si>
    <t>Components</t>
  </si>
  <si>
    <t xml:space="preserve">Ca </t>
  </si>
  <si>
    <t xml:space="preserve">Sr </t>
  </si>
  <si>
    <t>Mn</t>
  </si>
  <si>
    <t>Al</t>
    <phoneticPr fontId="8" type="noConversion"/>
  </si>
  <si>
    <t>Y</t>
    <phoneticPr fontId="8" type="noConversion"/>
  </si>
  <si>
    <t>La</t>
    <phoneticPr fontId="8" type="noConversion"/>
  </si>
  <si>
    <t>Ce</t>
    <phoneticPr fontId="8" type="noConversion"/>
  </si>
  <si>
    <t>Sr/Ca</t>
  </si>
  <si>
    <t>Mn/Ca</t>
  </si>
  <si>
    <t>Al/Ca</t>
    <phoneticPr fontId="8" type="noConversion"/>
  </si>
  <si>
    <t>Y/Ca</t>
    <phoneticPr fontId="8" type="noConversion"/>
  </si>
  <si>
    <t>La/Ca</t>
    <phoneticPr fontId="8" type="noConversion"/>
  </si>
  <si>
    <t>Ce/Ca</t>
    <phoneticPr fontId="8" type="noConversion"/>
  </si>
  <si>
    <t>(cm)</t>
  </si>
  <si>
    <t>wt%</t>
  </si>
  <si>
    <t>(μg/g)</t>
  </si>
  <si>
    <t>(mmol/mol)</t>
  </si>
  <si>
    <t>(mmol/mol)</t>
    <phoneticPr fontId="8" type="noConversion"/>
  </si>
  <si>
    <t>(μmol/mol)</t>
    <phoneticPr fontId="8" type="noConversion"/>
  </si>
  <si>
    <t>Pre-CIE</t>
  </si>
  <si>
    <t>Operculina</t>
  </si>
  <si>
    <t>Miscellanea</t>
  </si>
  <si>
    <t>Micirite</t>
  </si>
  <si>
    <t xml:space="preserve">Operculina </t>
  </si>
  <si>
    <t>Fossil fragments</t>
  </si>
  <si>
    <t>Micirite (n=2)</t>
  </si>
  <si>
    <t>Micrites (n=7)a</t>
  </si>
  <si>
    <t>The main CIE</t>
  </si>
  <si>
    <t>Micrites (n=6)a</t>
  </si>
  <si>
    <t>Micrites (n=3)a</t>
  </si>
  <si>
    <t>Ranikothalia</t>
  </si>
  <si>
    <t>Lockhartia</t>
  </si>
  <si>
    <t>Micrites (n=4)a</t>
  </si>
  <si>
    <r>
      <t>δ</t>
    </r>
    <r>
      <rPr>
        <vertAlign val="superscript"/>
        <sz val="12"/>
        <color theme="1"/>
        <rFont val="Times New Roman"/>
        <family val="1"/>
      </rPr>
      <t>13</t>
    </r>
    <r>
      <rPr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carb</t>
    </r>
    <r>
      <rPr>
        <sz val="12"/>
        <color theme="1"/>
        <rFont val="Times New Roman"/>
        <family val="1"/>
      </rPr>
      <t>(PDB)</t>
    </r>
  </si>
  <si>
    <r>
      <t>δ</t>
    </r>
    <r>
      <rPr>
        <vertAlign val="superscript"/>
        <sz val="12"/>
        <rFont val="Times New Roman"/>
        <family val="1"/>
      </rPr>
      <t>18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carb</t>
    </r>
    <r>
      <rPr>
        <sz val="12"/>
        <rFont val="Times New Roman"/>
        <family val="1"/>
      </rPr>
      <t>(PDB)</t>
    </r>
  </si>
  <si>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Sr/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</t>
    </r>
  </si>
  <si>
    <t>1SD (Standard Deviation)</t>
  </si>
  <si>
    <t>10TM14</t>
  </si>
  <si>
    <t>10TM15</t>
  </si>
  <si>
    <t>10TM16</t>
  </si>
  <si>
    <t>10TM17</t>
  </si>
  <si>
    <t>10TM18</t>
  </si>
  <si>
    <t>10TM19</t>
  </si>
  <si>
    <t>10TM20</t>
  </si>
  <si>
    <t>10TM21</t>
  </si>
  <si>
    <t>10TM22</t>
  </si>
  <si>
    <t>10TM23</t>
  </si>
  <si>
    <t>10TM24</t>
  </si>
  <si>
    <t>10TM25</t>
  </si>
  <si>
    <t>10TM26</t>
  </si>
  <si>
    <t>10TM27</t>
  </si>
  <si>
    <t>10TM28</t>
  </si>
  <si>
    <t>10TM29</t>
  </si>
  <si>
    <t>10TM30</t>
  </si>
  <si>
    <t>10TM31</t>
  </si>
  <si>
    <t>10TM32</t>
  </si>
  <si>
    <t>10TM33</t>
  </si>
  <si>
    <t>10TM34</t>
  </si>
  <si>
    <t>10TM35</t>
  </si>
  <si>
    <t>10TM36</t>
  </si>
  <si>
    <t>10TM37</t>
  </si>
  <si>
    <t>10TM38</t>
  </si>
  <si>
    <t>10TM39</t>
  </si>
  <si>
    <t>10TM40</t>
  </si>
  <si>
    <t>10TM41</t>
  </si>
  <si>
    <t>10TM42</t>
  </si>
  <si>
    <t>10TM43</t>
  </si>
  <si>
    <t>10TM44</t>
  </si>
  <si>
    <t>10TM45</t>
  </si>
  <si>
    <t>10TM46</t>
  </si>
  <si>
    <t>10TM47</t>
  </si>
  <si>
    <t>10TM48</t>
  </si>
  <si>
    <t>10TM49</t>
  </si>
  <si>
    <t>10TM50</t>
  </si>
  <si>
    <t>10TM51</t>
  </si>
  <si>
    <t>10TM52</t>
  </si>
  <si>
    <t>10TM53</t>
  </si>
  <si>
    <t>10TM54</t>
  </si>
  <si>
    <t>10TM55</t>
  </si>
  <si>
    <t>10TM56</t>
  </si>
  <si>
    <t>10TM57</t>
  </si>
  <si>
    <t>10TM58</t>
  </si>
  <si>
    <t>10TM59</t>
  </si>
  <si>
    <t>10TM60</t>
  </si>
  <si>
    <t>10TM61</t>
  </si>
  <si>
    <t>10TM62</t>
  </si>
  <si>
    <t>10TM63</t>
  </si>
  <si>
    <t>10TM65</t>
  </si>
  <si>
    <t>10TM66</t>
  </si>
  <si>
    <t>10TM67</t>
  </si>
  <si>
    <t>10TM68</t>
  </si>
  <si>
    <t>10TM69</t>
  </si>
  <si>
    <t>10TM70</t>
  </si>
  <si>
    <t>10TM72</t>
  </si>
  <si>
    <t>10TM73</t>
  </si>
  <si>
    <t>10TM74</t>
  </si>
  <si>
    <t>10TM75</t>
  </si>
  <si>
    <t>10TM76</t>
  </si>
  <si>
    <t>10TM77</t>
  </si>
  <si>
    <t>10TM78</t>
  </si>
  <si>
    <t>10TM79</t>
  </si>
  <si>
    <t>10TM80</t>
  </si>
  <si>
    <t>10TM81</t>
  </si>
  <si>
    <t>10TM82</t>
  </si>
  <si>
    <t>10TM83</t>
  </si>
  <si>
    <t>10TM84</t>
  </si>
  <si>
    <t>10TM85</t>
  </si>
  <si>
    <t>10TM86</t>
  </si>
  <si>
    <t>10TM87</t>
  </si>
  <si>
    <t>10TM88</t>
  </si>
  <si>
    <t>10TM89</t>
  </si>
  <si>
    <t>10TM90</t>
  </si>
  <si>
    <t>10TM91</t>
  </si>
  <si>
    <t>10TM92</t>
  </si>
  <si>
    <t>10TM93</t>
  </si>
  <si>
    <t>10TM94</t>
  </si>
  <si>
    <t>10TM95</t>
  </si>
  <si>
    <t>10TM96</t>
  </si>
  <si>
    <t>10TM97</t>
  </si>
  <si>
    <t>10TM98</t>
  </si>
  <si>
    <t>10TM99</t>
  </si>
  <si>
    <t>10TM100</t>
  </si>
  <si>
    <t>10TM101</t>
  </si>
  <si>
    <t>10TM102</t>
  </si>
  <si>
    <t>11TM103</t>
  </si>
  <si>
    <t>11TM104</t>
  </si>
  <si>
    <t>11TM105</t>
  </si>
  <si>
    <t>11TM106</t>
  </si>
  <si>
    <t>11TM107</t>
  </si>
  <si>
    <t>11TM108</t>
  </si>
  <si>
    <t>11TM109</t>
  </si>
  <si>
    <t>11TM110</t>
  </si>
  <si>
    <t>11TM111</t>
  </si>
  <si>
    <t>11TM112</t>
  </si>
  <si>
    <t>11TM113</t>
  </si>
  <si>
    <t>11TM114</t>
  </si>
  <si>
    <t>11TM115</t>
  </si>
  <si>
    <t>11TM116</t>
  </si>
  <si>
    <t>11TM117</t>
  </si>
  <si>
    <t>11TM118</t>
  </si>
  <si>
    <t>11TM119</t>
  </si>
  <si>
    <t>11TM120</t>
  </si>
  <si>
    <t>11TM121</t>
  </si>
  <si>
    <t>11TM122</t>
  </si>
  <si>
    <t>11TM123</t>
  </si>
  <si>
    <t>11TM124</t>
  </si>
  <si>
    <t>11TM125</t>
  </si>
  <si>
    <t>11TM126</t>
  </si>
  <si>
    <t>11TM127</t>
  </si>
  <si>
    <t>11TM128</t>
  </si>
  <si>
    <t>11TM129</t>
  </si>
  <si>
    <t>11TM130</t>
  </si>
  <si>
    <t>11TM131</t>
  </si>
  <si>
    <t>11TM132</t>
  </si>
  <si>
    <t>11TM133</t>
  </si>
  <si>
    <t>11TM134</t>
  </si>
  <si>
    <t>11TM135</t>
  </si>
  <si>
    <t>11TM136</t>
  </si>
  <si>
    <t>11TM137</t>
  </si>
  <si>
    <t>11TM138</t>
  </si>
  <si>
    <t>11TM139</t>
  </si>
  <si>
    <t>11TM140</t>
  </si>
  <si>
    <t>11TM141</t>
  </si>
  <si>
    <t>11TM142</t>
  </si>
  <si>
    <t>11TM143</t>
  </si>
  <si>
    <t>11TM144</t>
  </si>
  <si>
    <t>11TM145</t>
  </si>
  <si>
    <t>11TM146</t>
  </si>
  <si>
    <t>11TM147</t>
  </si>
  <si>
    <t>11TM148</t>
  </si>
  <si>
    <t>11TM149</t>
  </si>
  <si>
    <t>11TM150</t>
  </si>
  <si>
    <t>11TM151</t>
  </si>
  <si>
    <t>11TMG1</t>
  </si>
  <si>
    <t>11TMG2</t>
  </si>
  <si>
    <t>11TMG3</t>
  </si>
  <si>
    <t>11TMG4</t>
  </si>
  <si>
    <t>11TMG5</t>
  </si>
  <si>
    <t>11TMG6</t>
  </si>
  <si>
    <t>11TMG7</t>
  </si>
  <si>
    <t>11TMG8</t>
  </si>
  <si>
    <t>11TMG9</t>
  </si>
  <si>
    <t>11TMG10</t>
  </si>
  <si>
    <t>11TMG11</t>
  </si>
  <si>
    <t>11TMG12</t>
  </si>
  <si>
    <t>11TMG13</t>
  </si>
  <si>
    <t>11TMG14</t>
  </si>
  <si>
    <t>11TMG15</t>
  </si>
  <si>
    <t>11TMG16</t>
  </si>
  <si>
    <t>11TMG17</t>
  </si>
  <si>
    <t>11TMG18</t>
  </si>
  <si>
    <t>11TMG19</t>
  </si>
  <si>
    <t>11TMG20</t>
  </si>
  <si>
    <t>11TMG21</t>
  </si>
  <si>
    <t>11TMG22</t>
  </si>
  <si>
    <t>11TMG23</t>
  </si>
  <si>
    <t>11TMG24</t>
  </si>
  <si>
    <t>11TMG25</t>
  </si>
  <si>
    <t>11TMG26</t>
  </si>
  <si>
    <t>11TMG27</t>
  </si>
  <si>
    <t>11TMG28</t>
  </si>
  <si>
    <t>11TMG29</t>
  </si>
  <si>
    <t>11TMG30</t>
  </si>
  <si>
    <t>11TMG31</t>
  </si>
  <si>
    <t>11TMG32</t>
  </si>
  <si>
    <t>11TMG33</t>
  </si>
  <si>
    <t>11TMG36</t>
  </si>
  <si>
    <t>11TMG37</t>
  </si>
  <si>
    <t>11TMG42</t>
  </si>
  <si>
    <t>11TMG46</t>
  </si>
  <si>
    <t>11TMG47</t>
  </si>
  <si>
    <t>11TMG48</t>
  </si>
  <si>
    <t>11TMG49</t>
  </si>
  <si>
    <t>11TMG50</t>
  </si>
  <si>
    <t>11TMG51</t>
  </si>
  <si>
    <t>11TMG52</t>
  </si>
  <si>
    <t>11TMG53</t>
  </si>
  <si>
    <t>11TMG54</t>
  </si>
  <si>
    <t>11TMG55</t>
  </si>
  <si>
    <t>11TMG56</t>
  </si>
  <si>
    <t>11TMG57</t>
  </si>
  <si>
    <t>11TMG58</t>
  </si>
  <si>
    <t>11TMG59</t>
  </si>
  <si>
    <t>11TMG60</t>
  </si>
  <si>
    <t>11TMG61</t>
  </si>
  <si>
    <t>11TMG62</t>
  </si>
  <si>
    <t>11TMG63</t>
  </si>
  <si>
    <t>11TMG64</t>
  </si>
  <si>
    <t>11TMG65</t>
  </si>
  <si>
    <t>11TMG66</t>
  </si>
  <si>
    <t>11TMG67</t>
  </si>
  <si>
    <t>11TMG68</t>
  </si>
  <si>
    <t>11TMG69</t>
  </si>
  <si>
    <t>11TMG70</t>
  </si>
  <si>
    <t>11TMG72</t>
  </si>
  <si>
    <t>11TMG74</t>
  </si>
  <si>
    <t>11TMG75</t>
  </si>
  <si>
    <t>11TMG76</t>
  </si>
  <si>
    <t>11TMG77</t>
  </si>
  <si>
    <t>11TMG81</t>
  </si>
  <si>
    <t>11TMG83</t>
  </si>
  <si>
    <t>11TMG85</t>
  </si>
  <si>
    <t>11TMG86</t>
  </si>
  <si>
    <t>11TMG87</t>
  </si>
  <si>
    <t>11TMG88</t>
  </si>
  <si>
    <t>11TMG89</t>
  </si>
  <si>
    <t>11TMG90</t>
  </si>
  <si>
    <t>11TMG91</t>
  </si>
  <si>
    <t>11TMG92</t>
  </si>
  <si>
    <t>11TMG93</t>
  </si>
  <si>
    <t>11TMG94</t>
  </si>
  <si>
    <t>11TMG95</t>
  </si>
  <si>
    <t>11TMG96</t>
  </si>
  <si>
    <t>11TMG97</t>
  </si>
  <si>
    <t>11TMG98</t>
  </si>
  <si>
    <t>11TMG99</t>
  </si>
  <si>
    <t>11TMG100</t>
  </si>
  <si>
    <t>11TMG101</t>
  </si>
  <si>
    <t>11TMG102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</si>
</sst>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"/>
    <numFmt numFmtId="178" formatCode="0.000000"/>
  </numFmts>
  <fonts count="24" x14ac:knownFonts="1">
    <font>
      <sz val="11"/>
      <color theme="1"/>
      <name val="宋体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vertAlign val="superscript"/>
      <sz val="12"/>
      <name val="Times New Roman"/>
      <family val="1"/>
    </font>
    <font>
      <vertAlign val="subscript"/>
      <sz val="12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2"/>
      <name val="Times New Roman"/>
      <family val="1"/>
    </font>
    <font>
      <sz val="9"/>
      <name val="宋体"/>
      <family val="2"/>
      <charset val="134"/>
      <scheme val="minor"/>
    </font>
    <font>
      <b/>
      <sz val="12"/>
      <color rgb="FFFF0000"/>
      <name val="Times New Roman"/>
      <family val="1"/>
    </font>
    <font>
      <b/>
      <vertAlign val="superscript"/>
      <sz val="12"/>
      <color rgb="FFFF0000"/>
      <name val="Times New Roman"/>
      <family val="1"/>
    </font>
    <font>
      <b/>
      <vertAlign val="superscript"/>
      <sz val="12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1"/>
      <name val="宋体"/>
      <family val="2"/>
      <scheme val="minor"/>
    </font>
    <font>
      <sz val="11"/>
      <color theme="5"/>
      <name val="宋体"/>
      <family val="2"/>
      <scheme val="minor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9.75"/>
      <name val="Arial"/>
      <family val="2"/>
    </font>
    <font>
      <sz val="12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2" fontId="2" fillId="0" borderId="0" xfId="0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1" fontId="11" fillId="0" borderId="0" xfId="0" applyNumberFormat="1" applyFont="1" applyAlignment="1">
      <alignment horizontal="center" vertical="center" wrapText="1"/>
    </xf>
    <xf numFmtId="176" fontId="11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2" fontId="0" fillId="0" borderId="0" xfId="0" applyNumberFormat="1"/>
    <xf numFmtId="11" fontId="0" fillId="0" borderId="0" xfId="0" applyNumberFormat="1"/>
    <xf numFmtId="176" fontId="0" fillId="0" borderId="0" xfId="0" applyNumberFormat="1"/>
    <xf numFmtId="14" fontId="0" fillId="0" borderId="0" xfId="0" applyNumberFormat="1"/>
    <xf numFmtId="176" fontId="6" fillId="0" borderId="0" xfId="0" applyNumberFormat="1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 wrapText="1"/>
    </xf>
    <xf numFmtId="14" fontId="14" fillId="0" borderId="0" xfId="0" applyNumberFormat="1" applyFont="1" applyAlignment="1">
      <alignment horizontal="center" vertical="center"/>
    </xf>
    <xf numFmtId="11" fontId="17" fillId="0" borderId="0" xfId="0" applyNumberFormat="1" applyFont="1"/>
    <xf numFmtId="176" fontId="17" fillId="0" borderId="0" xfId="0" applyNumberFormat="1" applyFont="1"/>
    <xf numFmtId="0" fontId="13" fillId="0" borderId="0" xfId="0" applyFont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2" fontId="18" fillId="0" borderId="0" xfId="0" applyNumberFormat="1" applyFont="1"/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0" fontId="2" fillId="0" borderId="0" xfId="1" applyFont="1" applyAlignment="1">
      <alignment horizontal="center"/>
    </xf>
    <xf numFmtId="2" fontId="19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78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2" fontId="1" fillId="0" borderId="0" xfId="0" applyNumberFormat="1" applyFont="1"/>
    <xf numFmtId="178" fontId="23" fillId="0" borderId="0" xfId="0" applyNumberFormat="1" applyFont="1" applyAlignment="1">
      <alignment horizontal="center"/>
    </xf>
  </cellXfs>
  <cellStyles count="2">
    <cellStyle name="Normal_Sheet1" xfId="1" xr:uid="{00000000-0005-0000-0000-000000000000}"/>
    <cellStyle name="常规" xfId="0" builtinId="0"/>
  </cellStyles>
  <dxfs count="40"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7"/>
  <sheetViews>
    <sheetView tabSelected="1" workbookViewId="0">
      <selection sqref="A1:D1"/>
    </sheetView>
  </sheetViews>
  <sheetFormatPr defaultColWidth="9.21875" defaultRowHeight="15.6" x14ac:dyDescent="0.3"/>
  <cols>
    <col min="1" max="1" width="12.5546875" style="3" customWidth="1"/>
    <col min="2" max="2" width="15.77734375" style="3" customWidth="1"/>
    <col min="3" max="3" width="15.21875" style="1" customWidth="1"/>
    <col min="4" max="4" width="15.77734375" style="3" customWidth="1"/>
    <col min="5" max="5" width="14.44140625" style="3" customWidth="1"/>
    <col min="6" max="6" width="15.77734375" style="3" customWidth="1"/>
    <col min="7" max="7" width="15.5546875" style="3" customWidth="1"/>
    <col min="8" max="16384" width="9.21875" style="3"/>
  </cols>
  <sheetData>
    <row r="1" spans="1:7" ht="19.8" x14ac:dyDescent="0.4">
      <c r="A1" s="2" t="s">
        <v>0</v>
      </c>
      <c r="B1" s="2" t="s">
        <v>107</v>
      </c>
      <c r="C1" s="1" t="s">
        <v>108</v>
      </c>
      <c r="D1" s="1" t="s">
        <v>109</v>
      </c>
      <c r="E1" s="3" t="s">
        <v>110</v>
      </c>
      <c r="F1" s="2"/>
    </row>
    <row r="2" spans="1:7" x14ac:dyDescent="0.3">
      <c r="A2" s="2" t="s">
        <v>1</v>
      </c>
      <c r="B2" s="2">
        <v>0</v>
      </c>
      <c r="C2" s="1">
        <v>2.9033818531036402</v>
      </c>
      <c r="D2" s="1">
        <v>-5.8381093788146998</v>
      </c>
      <c r="E2" s="1">
        <v>93.279643279643295</v>
      </c>
      <c r="F2" s="2"/>
      <c r="G2" s="1"/>
    </row>
    <row r="3" spans="1:7" x14ac:dyDescent="0.3">
      <c r="A3" s="2" t="s">
        <v>2</v>
      </c>
      <c r="B3" s="2">
        <v>15</v>
      </c>
      <c r="C3" s="1">
        <v>2.8644969749450699</v>
      </c>
      <c r="D3" s="1">
        <v>-5.5667737770080601</v>
      </c>
      <c r="E3" s="1">
        <v>94.358873736878195</v>
      </c>
      <c r="F3" s="2"/>
      <c r="G3" s="1"/>
    </row>
    <row r="4" spans="1:7" x14ac:dyDescent="0.3">
      <c r="A4" s="2" t="s">
        <v>3</v>
      </c>
      <c r="B4" s="2">
        <v>30</v>
      </c>
      <c r="C4" s="1">
        <v>2.83891513824463</v>
      </c>
      <c r="D4" s="1">
        <v>-5.8866556930542</v>
      </c>
      <c r="E4" s="1">
        <v>95.657220234065093</v>
      </c>
      <c r="F4" s="2"/>
      <c r="G4" s="1"/>
    </row>
    <row r="5" spans="1:7" x14ac:dyDescent="0.3">
      <c r="A5" s="2" t="s">
        <v>4</v>
      </c>
      <c r="B5" s="2">
        <v>80</v>
      </c>
      <c r="C5" s="1">
        <v>2.90904524803162</v>
      </c>
      <c r="D5" s="1">
        <v>-5.8482502746582004</v>
      </c>
      <c r="E5" s="1">
        <v>94.5149677908299</v>
      </c>
      <c r="F5" s="2"/>
      <c r="G5" s="1"/>
    </row>
    <row r="6" spans="1:7" x14ac:dyDescent="0.3">
      <c r="A6" s="2" t="s">
        <v>5</v>
      </c>
      <c r="B6" s="2">
        <v>100</v>
      </c>
      <c r="C6" s="1">
        <v>2.8038556861877399</v>
      </c>
      <c r="D6" s="1">
        <v>-5.7758225250244104</v>
      </c>
      <c r="E6" s="1">
        <v>96.193347299575905</v>
      </c>
      <c r="F6" s="2"/>
      <c r="G6" s="1"/>
    </row>
    <row r="7" spans="1:7" x14ac:dyDescent="0.3">
      <c r="A7" s="2" t="s">
        <v>6</v>
      </c>
      <c r="B7" s="2">
        <v>130</v>
      </c>
      <c r="C7" s="1">
        <v>2.8381765174865698</v>
      </c>
      <c r="D7" s="1">
        <v>-5.5260113525390597</v>
      </c>
      <c r="E7" s="1">
        <v>94.026186579378106</v>
      </c>
      <c r="F7" s="2"/>
      <c r="G7" s="1"/>
    </row>
    <row r="8" spans="1:7" x14ac:dyDescent="0.3">
      <c r="A8" s="2" t="s">
        <v>7</v>
      </c>
      <c r="B8" s="2">
        <v>160</v>
      </c>
      <c r="C8" s="1">
        <v>2.6062202739715601</v>
      </c>
      <c r="D8" s="1">
        <v>-6.1407631683349599</v>
      </c>
      <c r="E8" s="1">
        <v>95.661815661815595</v>
      </c>
      <c r="F8" s="2"/>
      <c r="G8" s="1"/>
    </row>
    <row r="9" spans="1:7" x14ac:dyDescent="0.3">
      <c r="A9" s="2" t="s">
        <v>8</v>
      </c>
      <c r="B9" s="2">
        <v>180</v>
      </c>
      <c r="C9" s="1">
        <v>2.7231121349334702</v>
      </c>
      <c r="D9" s="1">
        <v>-5.5669435310363804</v>
      </c>
      <c r="E9" s="1">
        <v>96.183276766430097</v>
      </c>
      <c r="F9" s="2"/>
      <c r="G9" s="1"/>
    </row>
    <row r="10" spans="1:7" x14ac:dyDescent="0.3">
      <c r="A10" s="2" t="s">
        <v>9</v>
      </c>
      <c r="B10" s="2">
        <v>200</v>
      </c>
      <c r="C10" s="1">
        <v>2.2838661956787099</v>
      </c>
      <c r="D10" s="1">
        <v>-6.8223398971557598</v>
      </c>
      <c r="E10" s="1">
        <v>96.654156352311702</v>
      </c>
      <c r="F10" s="2"/>
      <c r="G10" s="1"/>
    </row>
    <row r="11" spans="1:7" x14ac:dyDescent="0.3">
      <c r="A11" s="2" t="s">
        <v>10</v>
      </c>
      <c r="B11" s="2">
        <v>205</v>
      </c>
      <c r="C11" s="1">
        <v>2.6139250087738</v>
      </c>
      <c r="D11" s="1">
        <v>-5.8036116409301801</v>
      </c>
      <c r="E11" s="1">
        <v>91.827590194264502</v>
      </c>
      <c r="F11" s="2"/>
      <c r="G11" s="1"/>
    </row>
    <row r="12" spans="1:7" x14ac:dyDescent="0.3">
      <c r="A12" s="2" t="s">
        <v>11</v>
      </c>
      <c r="B12" s="2">
        <v>215</v>
      </c>
      <c r="C12" s="1">
        <v>2.6130667018890401</v>
      </c>
      <c r="D12" s="1">
        <v>-5.8635028648376499</v>
      </c>
      <c r="E12" s="1">
        <v>91.414328539189597</v>
      </c>
      <c r="F12" s="2"/>
      <c r="G12" s="1"/>
    </row>
    <row r="13" spans="1:7" x14ac:dyDescent="0.3">
      <c r="A13" s="2" t="s">
        <v>12</v>
      </c>
      <c r="B13" s="2">
        <v>240</v>
      </c>
      <c r="C13" s="1">
        <v>2.5581400680541999</v>
      </c>
      <c r="D13" s="1">
        <v>-5.8384298133850097</v>
      </c>
      <c r="E13" s="1">
        <v>90.775161778879195</v>
      </c>
      <c r="F13" s="2"/>
      <c r="G13" s="1"/>
    </row>
    <row r="14" spans="1:7" x14ac:dyDescent="0.3">
      <c r="A14" s="2" t="s">
        <v>13</v>
      </c>
      <c r="B14" s="2">
        <v>265</v>
      </c>
      <c r="C14" s="1">
        <v>2.3698592472076401</v>
      </c>
      <c r="D14" s="1">
        <v>-7.42146766662598</v>
      </c>
      <c r="E14" s="1">
        <v>91.807207913888604</v>
      </c>
      <c r="F14" s="2"/>
      <c r="G14" s="1"/>
    </row>
    <row r="15" spans="1:7" x14ac:dyDescent="0.3">
      <c r="A15" s="2" t="s">
        <v>14</v>
      </c>
      <c r="B15" s="2">
        <v>285</v>
      </c>
      <c r="C15" s="1">
        <v>1.8476143169403101</v>
      </c>
      <c r="D15" s="1">
        <v>-8.2574394989013697</v>
      </c>
      <c r="E15" s="1">
        <v>90.584430169354505</v>
      </c>
      <c r="F15" s="2"/>
      <c r="G15" s="1"/>
    </row>
    <row r="16" spans="1:7" x14ac:dyDescent="0.3">
      <c r="A16" s="2" t="s">
        <v>15</v>
      </c>
      <c r="B16" s="2">
        <v>308</v>
      </c>
      <c r="C16" s="1">
        <v>2.4179361152648902</v>
      </c>
      <c r="D16" s="1">
        <v>-6.2775081443786602</v>
      </c>
      <c r="E16" s="1">
        <v>96.311737089201799</v>
      </c>
      <c r="F16" s="2"/>
      <c r="G16" s="1"/>
    </row>
    <row r="17" spans="1:7" x14ac:dyDescent="0.3">
      <c r="A17" s="2" t="s">
        <v>16</v>
      </c>
      <c r="B17" s="2">
        <v>328</v>
      </c>
      <c r="C17" s="1">
        <v>2.05447413444519</v>
      </c>
      <c r="D17" s="1">
        <v>-6.89666549682617</v>
      </c>
      <c r="E17" s="1">
        <v>97.116081130025293</v>
      </c>
      <c r="F17" s="2"/>
      <c r="G17" s="1"/>
    </row>
    <row r="18" spans="1:7" x14ac:dyDescent="0.3">
      <c r="A18" s="2" t="s">
        <v>17</v>
      </c>
      <c r="B18" s="2">
        <v>340</v>
      </c>
      <c r="C18" s="1">
        <v>2.2348449516296398</v>
      </c>
      <c r="D18" s="1">
        <v>-6.6259888458251996</v>
      </c>
      <c r="E18" s="1">
        <v>97.122065727699606</v>
      </c>
      <c r="F18" s="2"/>
      <c r="G18" s="1"/>
    </row>
    <row r="19" spans="1:7" x14ac:dyDescent="0.3">
      <c r="A19" s="2" t="s">
        <v>18</v>
      </c>
      <c r="B19" s="2">
        <v>350</v>
      </c>
      <c r="C19" s="1">
        <v>2.5495844173431399</v>
      </c>
      <c r="D19" s="1">
        <v>-5.6619037437438999</v>
      </c>
      <c r="E19" s="1">
        <v>89.722209209724994</v>
      </c>
      <c r="F19" s="2"/>
      <c r="G19" s="1"/>
    </row>
    <row r="20" spans="1:7" x14ac:dyDescent="0.3">
      <c r="A20" s="2" t="s">
        <v>19</v>
      </c>
      <c r="B20" s="2">
        <v>380</v>
      </c>
      <c r="C20" s="1">
        <v>2.4945240306854202</v>
      </c>
      <c r="D20" s="1">
        <v>-6.18874061584473</v>
      </c>
      <c r="E20" s="1">
        <v>90.595379146919399</v>
      </c>
      <c r="F20" s="2"/>
      <c r="G20" s="1"/>
    </row>
    <row r="21" spans="1:7" x14ac:dyDescent="0.3">
      <c r="A21" s="2" t="s">
        <v>20</v>
      </c>
      <c r="B21" s="2">
        <v>400</v>
      </c>
      <c r="C21" s="1">
        <v>2.3590843963623098</v>
      </c>
      <c r="D21" s="1">
        <v>-7.9566725540161096</v>
      </c>
      <c r="E21" s="1">
        <v>72.503003604325201</v>
      </c>
      <c r="F21" s="2"/>
      <c r="G21" s="1"/>
    </row>
    <row r="22" spans="1:7" x14ac:dyDescent="0.3">
      <c r="A22" s="2" t="s">
        <v>21</v>
      </c>
      <c r="B22" s="2">
        <v>430</v>
      </c>
      <c r="C22" s="1">
        <v>2.28187563896179</v>
      </c>
      <c r="D22" s="1">
        <v>-5.9672054100036602</v>
      </c>
      <c r="E22" s="1">
        <v>95.719830872669306</v>
      </c>
      <c r="F22" s="2"/>
      <c r="G22" s="1"/>
    </row>
    <row r="23" spans="1:7" x14ac:dyDescent="0.3">
      <c r="A23" s="2" t="s">
        <v>22</v>
      </c>
      <c r="B23" s="2">
        <v>470</v>
      </c>
      <c r="C23" s="1">
        <v>2.4214368152618402</v>
      </c>
      <c r="D23" s="1">
        <v>-5.88317668914795</v>
      </c>
      <c r="E23" s="1">
        <v>96.075851132030905</v>
      </c>
      <c r="F23" s="2"/>
      <c r="G23" s="1"/>
    </row>
    <row r="24" spans="1:7" x14ac:dyDescent="0.3">
      <c r="A24" s="2" t="s">
        <v>23</v>
      </c>
      <c r="B24" s="2">
        <v>500</v>
      </c>
      <c r="C24" s="1">
        <v>2.4513299751281701</v>
      </c>
      <c r="D24" s="1">
        <v>-5.9545577812194797</v>
      </c>
      <c r="E24" s="1">
        <v>96.306424560635804</v>
      </c>
      <c r="F24" s="2"/>
      <c r="G24" s="1"/>
    </row>
    <row r="25" spans="1:7" x14ac:dyDescent="0.3">
      <c r="A25" s="2" t="s">
        <v>24</v>
      </c>
      <c r="B25" s="2">
        <v>510</v>
      </c>
      <c r="C25" s="1">
        <v>2.4799144554138199</v>
      </c>
      <c r="D25" s="1">
        <v>-6.18114936828613</v>
      </c>
      <c r="E25" s="1">
        <v>92.990289885888401</v>
      </c>
      <c r="F25" s="2"/>
      <c r="G25" s="1"/>
    </row>
    <row r="26" spans="1:7" x14ac:dyDescent="0.3">
      <c r="A26" s="2" t="s">
        <v>25</v>
      </c>
      <c r="B26" s="2">
        <v>530</v>
      </c>
      <c r="C26" s="1">
        <v>2.3346772480011002</v>
      </c>
      <c r="D26" s="1">
        <v>-6.3739928054809596</v>
      </c>
      <c r="E26" s="1">
        <v>96.094325718496805</v>
      </c>
      <c r="F26" s="2"/>
      <c r="G26" s="1"/>
    </row>
    <row r="27" spans="1:7" x14ac:dyDescent="0.3">
      <c r="A27" s="2" t="s">
        <v>26</v>
      </c>
      <c r="B27" s="2">
        <v>580</v>
      </c>
      <c r="C27" s="1">
        <v>2.2796426105499301</v>
      </c>
      <c r="D27" s="1">
        <v>-6.8762034225463902</v>
      </c>
      <c r="E27" s="1">
        <v>93.4524538000245</v>
      </c>
      <c r="F27" s="2"/>
      <c r="G27" s="1"/>
    </row>
    <row r="28" spans="1:7" x14ac:dyDescent="0.3">
      <c r="A28" s="2" t="s">
        <v>27</v>
      </c>
      <c r="B28" s="2">
        <v>630</v>
      </c>
      <c r="C28" s="1">
        <v>2.2356372165679899</v>
      </c>
      <c r="D28" s="1">
        <v>-5.8160661506652804</v>
      </c>
      <c r="E28" s="1">
        <v>94.598356759693104</v>
      </c>
      <c r="F28" s="2"/>
      <c r="G28" s="1"/>
    </row>
    <row r="29" spans="1:7" x14ac:dyDescent="0.3">
      <c r="A29" s="2" t="s">
        <v>28</v>
      </c>
      <c r="B29" s="2">
        <v>660</v>
      </c>
      <c r="C29" s="1">
        <v>1.3857428121566799</v>
      </c>
      <c r="D29" s="1">
        <v>-7.7826970863342302</v>
      </c>
      <c r="E29" s="1">
        <v>78.707063887247898</v>
      </c>
      <c r="F29" s="2"/>
      <c r="G29" s="1"/>
    </row>
    <row r="30" spans="1:7" x14ac:dyDescent="0.3">
      <c r="A30" s="2" t="s">
        <v>29</v>
      </c>
      <c r="B30" s="2">
        <v>680</v>
      </c>
      <c r="C30" s="1">
        <v>2.69839075088501</v>
      </c>
      <c r="D30" s="1">
        <v>-9.7983025360107394</v>
      </c>
      <c r="E30" s="1">
        <v>70.662449098313004</v>
      </c>
      <c r="F30" s="2"/>
      <c r="G30" s="1"/>
    </row>
    <row r="31" spans="1:7" x14ac:dyDescent="0.3">
      <c r="A31" s="2" t="s">
        <v>30</v>
      </c>
      <c r="B31" s="2">
        <v>700</v>
      </c>
      <c r="C31" s="1">
        <v>2.4488501834869401</v>
      </c>
      <c r="D31" s="1">
        <v>-5.5138696479797398</v>
      </c>
      <c r="E31" s="1">
        <v>91.704761904761796</v>
      </c>
      <c r="F31" s="2"/>
      <c r="G31" s="1"/>
    </row>
    <row r="32" spans="1:7" x14ac:dyDescent="0.3">
      <c r="A32" s="2" t="s">
        <v>31</v>
      </c>
      <c r="B32" s="2">
        <v>725</v>
      </c>
      <c r="C32" s="1">
        <v>2.7444246101379401</v>
      </c>
      <c r="D32" s="1">
        <v>-5.5847905921935999</v>
      </c>
      <c r="E32" s="1">
        <v>90.629256333423996</v>
      </c>
      <c r="F32" s="2"/>
      <c r="G32" s="1"/>
    </row>
    <row r="33" spans="1:7" x14ac:dyDescent="0.3">
      <c r="A33" s="2" t="s">
        <v>32</v>
      </c>
      <c r="B33" s="2">
        <v>735</v>
      </c>
      <c r="C33" s="1">
        <v>2.5195448684692399</v>
      </c>
      <c r="D33" s="1">
        <v>-5.8530157852172904</v>
      </c>
      <c r="E33" s="1">
        <v>92.372759028840406</v>
      </c>
      <c r="F33" s="2"/>
      <c r="G33" s="1"/>
    </row>
    <row r="34" spans="1:7" x14ac:dyDescent="0.3">
      <c r="A34" s="2" t="s">
        <v>33</v>
      </c>
      <c r="B34" s="2">
        <v>740</v>
      </c>
      <c r="C34" s="1">
        <v>2.51289394378662</v>
      </c>
      <c r="D34" s="1">
        <v>-5.6773999977111798</v>
      </c>
      <c r="E34" s="1">
        <v>91.866315684249102</v>
      </c>
      <c r="F34" s="2"/>
      <c r="G34" s="1"/>
    </row>
    <row r="35" spans="1:7" x14ac:dyDescent="0.3">
      <c r="A35" s="2" t="s">
        <v>34</v>
      </c>
      <c r="B35" s="2">
        <v>755</v>
      </c>
      <c r="C35" s="1">
        <v>2.70078232765198</v>
      </c>
      <c r="D35" s="1">
        <v>-5.4991396713256799</v>
      </c>
      <c r="E35" s="1">
        <v>90.241242564441507</v>
      </c>
      <c r="F35" s="2"/>
      <c r="G35" s="1"/>
    </row>
    <row r="36" spans="1:7" x14ac:dyDescent="0.3">
      <c r="A36" s="2" t="s">
        <v>35</v>
      </c>
      <c r="B36" s="2">
        <v>775</v>
      </c>
      <c r="C36" s="1">
        <v>0.332987486124039</v>
      </c>
      <c r="D36" s="1">
        <v>-5.7507337379455601</v>
      </c>
      <c r="E36" s="1">
        <v>91.789775569413493</v>
      </c>
      <c r="F36" s="2"/>
      <c r="G36" s="1"/>
    </row>
    <row r="37" spans="1:7" x14ac:dyDescent="0.3">
      <c r="A37" s="2" t="s">
        <v>36</v>
      </c>
      <c r="B37" s="2">
        <v>790</v>
      </c>
      <c r="C37" s="1">
        <v>-0.87473502874374398</v>
      </c>
      <c r="D37" s="1">
        <v>-6.0178049850463902</v>
      </c>
      <c r="E37" s="1">
        <v>96.029154711256197</v>
      </c>
      <c r="F37" s="2"/>
      <c r="G37" s="1"/>
    </row>
    <row r="38" spans="1:7" x14ac:dyDescent="0.3">
      <c r="A38" s="2" t="s">
        <v>37</v>
      </c>
      <c r="B38" s="2">
        <v>800</v>
      </c>
      <c r="C38" s="1">
        <v>-0.56227383136749298</v>
      </c>
      <c r="D38" s="1">
        <v>-6.1385339546203603</v>
      </c>
      <c r="E38" s="1">
        <v>92.722469869572393</v>
      </c>
      <c r="F38" s="2"/>
      <c r="G38" s="1"/>
    </row>
    <row r="39" spans="1:7" x14ac:dyDescent="0.3">
      <c r="A39" s="2" t="s">
        <v>38</v>
      </c>
      <c r="B39" s="2">
        <v>820</v>
      </c>
      <c r="C39" s="1">
        <v>-1.1161049318313601</v>
      </c>
      <c r="D39" s="1">
        <v>-6.2706726837158202</v>
      </c>
      <c r="E39" s="1">
        <v>96.0038693752293</v>
      </c>
      <c r="F39" s="2"/>
      <c r="G39" s="1"/>
    </row>
    <row r="40" spans="1:7" x14ac:dyDescent="0.3">
      <c r="A40" s="2" t="s">
        <v>39</v>
      </c>
      <c r="B40" s="2">
        <v>840</v>
      </c>
      <c r="C40" s="1">
        <v>-1.1062707614898699</v>
      </c>
      <c r="D40" s="1">
        <v>-6.1357849884033202</v>
      </c>
      <c r="E40" s="1">
        <v>95.899960354169394</v>
      </c>
      <c r="F40" s="2"/>
      <c r="G40" s="1"/>
    </row>
    <row r="41" spans="1:7" x14ac:dyDescent="0.3">
      <c r="A41" s="2" t="s">
        <v>40</v>
      </c>
      <c r="B41" s="2">
        <v>865</v>
      </c>
      <c r="C41" s="1">
        <v>-1.4071204376220701</v>
      </c>
      <c r="D41" s="1">
        <v>-6.2175906944274901</v>
      </c>
      <c r="E41" s="1">
        <v>95.590817239209002</v>
      </c>
      <c r="F41" s="2"/>
      <c r="G41" s="1"/>
    </row>
    <row r="42" spans="1:7" x14ac:dyDescent="0.3">
      <c r="A42" s="2" t="s">
        <v>41</v>
      </c>
      <c r="B42" s="2">
        <v>890</v>
      </c>
      <c r="C42" s="1">
        <v>-0.98433539390563995</v>
      </c>
      <c r="D42" s="1">
        <v>-6.1767519760131799</v>
      </c>
      <c r="E42" s="1">
        <v>96.263627353815707</v>
      </c>
      <c r="F42" s="2"/>
      <c r="G42" s="1"/>
    </row>
    <row r="43" spans="1:7" x14ac:dyDescent="0.3">
      <c r="A43" s="2" t="s">
        <v>42</v>
      </c>
      <c r="B43" s="2">
        <v>910</v>
      </c>
      <c r="C43" s="1">
        <v>-1.8045859050750701</v>
      </c>
      <c r="D43" s="1">
        <v>-6.4940537261962898</v>
      </c>
      <c r="E43" s="1">
        <v>96.509656616693803</v>
      </c>
      <c r="F43" s="2"/>
      <c r="G43" s="1"/>
    </row>
    <row r="44" spans="1:7" x14ac:dyDescent="0.3">
      <c r="A44" s="2" t="s">
        <v>43</v>
      </c>
      <c r="B44" s="2">
        <v>930</v>
      </c>
      <c r="C44" s="1">
        <v>-1.5280239295959499</v>
      </c>
      <c r="D44" s="1">
        <v>-6.2428530502319299</v>
      </c>
      <c r="E44" s="1">
        <v>93.336005611784799</v>
      </c>
      <c r="F44" s="2"/>
      <c r="G44" s="1"/>
    </row>
    <row r="45" spans="1:7" x14ac:dyDescent="0.3">
      <c r="A45" s="2" t="s">
        <v>44</v>
      </c>
      <c r="B45" s="2">
        <v>950</v>
      </c>
      <c r="C45" s="1">
        <v>-1.45693835735321</v>
      </c>
      <c r="D45" s="1">
        <v>-6.2860168266296403</v>
      </c>
      <c r="E45" s="1">
        <v>94.531505060398302</v>
      </c>
      <c r="F45" s="2"/>
      <c r="G45" s="1"/>
    </row>
    <row r="46" spans="1:7" x14ac:dyDescent="0.3">
      <c r="A46" s="2" t="s">
        <v>45</v>
      </c>
      <c r="B46" s="2">
        <v>970</v>
      </c>
      <c r="C46" s="1">
        <v>-1.5311261129379301</v>
      </c>
      <c r="D46" s="1">
        <v>-6.0735310363769504</v>
      </c>
      <c r="E46" s="1">
        <v>93.539905478266704</v>
      </c>
      <c r="F46" s="2"/>
      <c r="G46" s="1"/>
    </row>
    <row r="47" spans="1:7" x14ac:dyDescent="0.3">
      <c r="A47" s="2" t="s">
        <v>46</v>
      </c>
      <c r="B47" s="2">
        <v>990</v>
      </c>
      <c r="C47" s="1">
        <v>-1.4026250553131101</v>
      </c>
      <c r="D47" s="1">
        <v>-6.1687053489685102</v>
      </c>
      <c r="E47" s="1">
        <v>90.960470871513706</v>
      </c>
      <c r="F47" s="2"/>
      <c r="G47" s="1"/>
    </row>
    <row r="48" spans="1:7" x14ac:dyDescent="0.3">
      <c r="A48" s="2" t="s">
        <v>47</v>
      </c>
      <c r="B48" s="2">
        <v>1010</v>
      </c>
      <c r="C48" s="1">
        <v>-1.6985977697372401</v>
      </c>
      <c r="D48" s="1">
        <v>-6.2331713867187499</v>
      </c>
      <c r="E48" s="1">
        <v>93.833099485534902</v>
      </c>
      <c r="F48" s="2"/>
      <c r="G48" s="1"/>
    </row>
    <row r="49" spans="1:7" x14ac:dyDescent="0.3">
      <c r="A49" s="2" t="s">
        <v>48</v>
      </c>
      <c r="B49" s="2">
        <v>1030</v>
      </c>
      <c r="C49" s="1">
        <v>-1.6395178747177099</v>
      </c>
      <c r="D49" s="1">
        <v>-6.2594069290161096</v>
      </c>
      <c r="E49" s="1">
        <v>91.738051926575096</v>
      </c>
      <c r="F49" s="2"/>
      <c r="G49" s="1"/>
    </row>
    <row r="50" spans="1:7" x14ac:dyDescent="0.3">
      <c r="A50" s="2" t="s">
        <v>49</v>
      </c>
      <c r="B50" s="2">
        <v>1050</v>
      </c>
      <c r="C50" s="1">
        <v>-1.6315828371048</v>
      </c>
      <c r="D50" s="1">
        <v>-6.1850880813598597</v>
      </c>
      <c r="E50" s="1">
        <v>92.404557265640605</v>
      </c>
      <c r="F50" s="2"/>
      <c r="G50" s="1"/>
    </row>
    <row r="51" spans="1:7" x14ac:dyDescent="0.3">
      <c r="A51" s="2" t="s">
        <v>50</v>
      </c>
      <c r="B51" s="2">
        <v>1070</v>
      </c>
      <c r="C51" s="1">
        <v>-1.48956915855408</v>
      </c>
      <c r="D51" s="1">
        <v>-6.2351516532898001</v>
      </c>
      <c r="E51" s="1">
        <v>92.915160958790594</v>
      </c>
      <c r="F51" s="2"/>
      <c r="G51" s="1"/>
    </row>
    <row r="52" spans="1:7" x14ac:dyDescent="0.3">
      <c r="A52" s="2" t="s">
        <v>51</v>
      </c>
      <c r="B52" s="2">
        <v>1090</v>
      </c>
      <c r="C52" s="1">
        <v>-1.86631819725037</v>
      </c>
      <c r="D52" s="1">
        <v>-6.3406146812438999</v>
      </c>
      <c r="E52" s="1">
        <v>92.294250092415297</v>
      </c>
      <c r="F52" s="2"/>
      <c r="G52" s="1"/>
    </row>
    <row r="53" spans="1:7" x14ac:dyDescent="0.3">
      <c r="A53" s="2" t="s">
        <v>52</v>
      </c>
      <c r="B53" s="2">
        <v>1110</v>
      </c>
      <c r="C53" s="1">
        <v>-2.0989682388305702</v>
      </c>
      <c r="D53" s="1">
        <v>-6.6348732757568403</v>
      </c>
      <c r="E53" s="1">
        <v>93.982112577717203</v>
      </c>
      <c r="F53" s="2"/>
      <c r="G53" s="1"/>
    </row>
    <row r="54" spans="1:7" x14ac:dyDescent="0.3">
      <c r="A54" s="2" t="s">
        <v>53</v>
      </c>
      <c r="B54" s="2">
        <v>1130</v>
      </c>
      <c r="C54" s="1">
        <v>-2.26490971565247</v>
      </c>
      <c r="D54" s="1">
        <v>-6.49727380752564</v>
      </c>
      <c r="E54" s="1">
        <v>93.6689994815966</v>
      </c>
      <c r="F54" s="2"/>
      <c r="G54" s="1"/>
    </row>
    <row r="55" spans="1:7" x14ac:dyDescent="0.3">
      <c r="A55" s="2" t="s">
        <v>54</v>
      </c>
      <c r="B55" s="2">
        <v>1150</v>
      </c>
      <c r="C55" s="1">
        <v>-1.81283840656281</v>
      </c>
      <c r="D55" s="1">
        <v>-6.1572269248962401</v>
      </c>
      <c r="E55" s="1">
        <v>90.5932287039779</v>
      </c>
      <c r="F55" s="2"/>
      <c r="G55" s="1"/>
    </row>
    <row r="56" spans="1:7" x14ac:dyDescent="0.3">
      <c r="A56" s="2" t="s">
        <v>55</v>
      </c>
      <c r="B56" s="2">
        <v>1170</v>
      </c>
      <c r="C56" s="1">
        <v>-2.0401489448547401</v>
      </c>
      <c r="D56" s="1">
        <v>-6.3899053382873499</v>
      </c>
      <c r="E56" s="1">
        <v>91.231134251631104</v>
      </c>
      <c r="F56" s="2"/>
      <c r="G56" s="1"/>
    </row>
    <row r="57" spans="1:7" x14ac:dyDescent="0.3">
      <c r="A57" s="2" t="s">
        <v>56</v>
      </c>
      <c r="B57" s="2">
        <v>1190</v>
      </c>
      <c r="C57" s="1">
        <v>-2.27888247489929</v>
      </c>
      <c r="D57" s="1">
        <v>-6.32063711166382</v>
      </c>
      <c r="E57" s="1">
        <v>93.419933250441701</v>
      </c>
      <c r="F57" s="2"/>
      <c r="G57" s="1"/>
    </row>
    <row r="58" spans="1:7" x14ac:dyDescent="0.3">
      <c r="A58" s="2" t="s">
        <v>57</v>
      </c>
      <c r="B58" s="2">
        <v>1220</v>
      </c>
      <c r="C58" s="1">
        <v>-2.8363578033447299</v>
      </c>
      <c r="D58" s="1">
        <v>-6.5896281051635697</v>
      </c>
      <c r="E58" s="1">
        <v>91.554651279143499</v>
      </c>
      <c r="F58" s="2"/>
      <c r="G58" s="1"/>
    </row>
    <row r="59" spans="1:7" x14ac:dyDescent="0.3">
      <c r="A59" s="2" t="s">
        <v>58</v>
      </c>
      <c r="B59" s="2">
        <v>1250</v>
      </c>
      <c r="C59" s="1">
        <v>-3.24274346351624</v>
      </c>
      <c r="D59" s="1">
        <v>-6.5411037254333504</v>
      </c>
      <c r="E59" s="1">
        <v>91.586762551604707</v>
      </c>
      <c r="F59" s="2"/>
      <c r="G59" s="1"/>
    </row>
    <row r="60" spans="1:7" x14ac:dyDescent="0.3">
      <c r="A60" s="2" t="s">
        <v>59</v>
      </c>
      <c r="B60" s="2">
        <v>1280</v>
      </c>
      <c r="C60" s="1">
        <v>-2.6785216045379601</v>
      </c>
      <c r="D60" s="1">
        <v>-6.8578232574462898</v>
      </c>
      <c r="E60" s="1">
        <v>95.243125474532107</v>
      </c>
      <c r="F60" s="2"/>
      <c r="G60" s="1"/>
    </row>
    <row r="61" spans="1:7" x14ac:dyDescent="0.3">
      <c r="A61" s="2" t="s">
        <v>60</v>
      </c>
      <c r="B61" s="2">
        <v>1300</v>
      </c>
      <c r="C61" s="1">
        <v>-2.9393217277526902</v>
      </c>
      <c r="D61" s="1">
        <v>-7.0468415069580104</v>
      </c>
      <c r="E61" s="1">
        <v>94.594327176780993</v>
      </c>
      <c r="F61" s="2"/>
      <c r="G61" s="1"/>
    </row>
    <row r="62" spans="1:7" x14ac:dyDescent="0.3">
      <c r="A62" s="2" t="s">
        <v>61</v>
      </c>
      <c r="B62" s="2">
        <v>1325</v>
      </c>
      <c r="C62" s="1">
        <v>-2.7728318881988501</v>
      </c>
      <c r="D62" s="1">
        <v>-6.9018038558960004</v>
      </c>
      <c r="E62" s="1">
        <v>96.896953554186794</v>
      </c>
      <c r="F62" s="2"/>
      <c r="G62" s="1"/>
    </row>
    <row r="63" spans="1:7" x14ac:dyDescent="0.3">
      <c r="A63" s="2" t="s">
        <v>62</v>
      </c>
      <c r="B63" s="2">
        <v>1350</v>
      </c>
      <c r="C63" s="1">
        <v>-3.0858199310302701</v>
      </c>
      <c r="D63" s="1">
        <v>-7.1391641426086396</v>
      </c>
      <c r="E63" s="1">
        <v>96.031484652878405</v>
      </c>
      <c r="F63" s="2"/>
      <c r="G63" s="1"/>
    </row>
    <row r="64" spans="1:7" x14ac:dyDescent="0.3">
      <c r="A64" s="2" t="s">
        <v>63</v>
      </c>
      <c r="B64" s="2">
        <v>1375</v>
      </c>
      <c r="C64" s="1">
        <v>-3.0299954128265401</v>
      </c>
      <c r="D64" s="1">
        <v>-6.7213508415222201</v>
      </c>
      <c r="E64" s="1">
        <v>95.950875079476702</v>
      </c>
      <c r="F64" s="2"/>
      <c r="G64" s="1"/>
    </row>
    <row r="65" spans="1:7" x14ac:dyDescent="0.3">
      <c r="A65" s="2" t="s">
        <v>64</v>
      </c>
      <c r="B65" s="2">
        <v>1415</v>
      </c>
      <c r="C65" s="1">
        <v>-3.1141640853881798</v>
      </c>
      <c r="D65" s="1">
        <v>-6.8943549919128397</v>
      </c>
      <c r="E65" s="1">
        <v>95.678507120641598</v>
      </c>
      <c r="F65" s="2"/>
      <c r="G65" s="1"/>
    </row>
    <row r="66" spans="1:7" x14ac:dyDescent="0.3">
      <c r="A66" s="2" t="s">
        <v>65</v>
      </c>
      <c r="B66" s="2">
        <v>1445</v>
      </c>
      <c r="C66" s="1">
        <v>-2.6518449497222898</v>
      </c>
      <c r="D66" s="1">
        <v>-6.7940265464782703</v>
      </c>
      <c r="E66" s="1">
        <v>96.461366181410895</v>
      </c>
      <c r="F66" s="2"/>
      <c r="G66" s="1"/>
    </row>
    <row r="67" spans="1:7" x14ac:dyDescent="0.3">
      <c r="A67" s="2" t="s">
        <v>66</v>
      </c>
      <c r="B67" s="2">
        <v>1465</v>
      </c>
      <c r="C67" s="1">
        <v>-2.60685607910156</v>
      </c>
      <c r="D67" s="1">
        <v>-6.8772875595092797</v>
      </c>
      <c r="E67" s="1">
        <v>95.893223819301795</v>
      </c>
      <c r="F67" s="2"/>
      <c r="G67" s="1"/>
    </row>
    <row r="68" spans="1:7" x14ac:dyDescent="0.3">
      <c r="A68" s="2" t="s">
        <v>67</v>
      </c>
      <c r="B68" s="2">
        <v>1485</v>
      </c>
      <c r="C68" s="1">
        <v>-2.8709068012237502</v>
      </c>
      <c r="D68" s="1">
        <v>-6.7853843498230004</v>
      </c>
      <c r="E68" s="1">
        <v>95.8666535031428</v>
      </c>
      <c r="F68" s="2"/>
      <c r="G68" s="1"/>
    </row>
    <row r="69" spans="1:7" x14ac:dyDescent="0.3">
      <c r="A69" s="2" t="s">
        <v>68</v>
      </c>
      <c r="B69" s="2">
        <v>1505</v>
      </c>
      <c r="C69" s="1">
        <v>-2.8357205104827901</v>
      </c>
      <c r="D69" s="1">
        <v>-6.7345334815979001</v>
      </c>
      <c r="E69" s="1">
        <v>93.769331335097704</v>
      </c>
      <c r="F69" s="2"/>
      <c r="G69" s="1"/>
    </row>
    <row r="70" spans="1:7" x14ac:dyDescent="0.3">
      <c r="A70" s="2" t="s">
        <v>69</v>
      </c>
      <c r="B70" s="2">
        <v>1525</v>
      </c>
      <c r="C70" s="1">
        <v>-2.7261945915222201</v>
      </c>
      <c r="D70" s="1">
        <v>-7.0223600196838403</v>
      </c>
      <c r="E70" s="1">
        <v>95.463418160786603</v>
      </c>
      <c r="F70" s="2"/>
      <c r="G70" s="1"/>
    </row>
    <row r="71" spans="1:7" x14ac:dyDescent="0.3">
      <c r="A71" s="2" t="s">
        <v>70</v>
      </c>
      <c r="B71" s="2">
        <v>1545</v>
      </c>
      <c r="C71" s="1">
        <v>-2.85160824775696</v>
      </c>
      <c r="D71" s="1">
        <v>-6.9312450218200699</v>
      </c>
      <c r="E71" s="1">
        <v>96.174466466051001</v>
      </c>
      <c r="F71" s="2"/>
      <c r="G71" s="1"/>
    </row>
    <row r="72" spans="1:7" x14ac:dyDescent="0.3">
      <c r="A72" s="2" t="s">
        <v>71</v>
      </c>
      <c r="B72" s="2">
        <v>1565</v>
      </c>
      <c r="C72" s="1">
        <v>-2.5124823760986299</v>
      </c>
      <c r="D72" s="1">
        <v>-6.7319547462463403</v>
      </c>
      <c r="E72" s="1">
        <v>95.397756634343594</v>
      </c>
      <c r="F72" s="2"/>
      <c r="G72" s="1"/>
    </row>
    <row r="73" spans="1:7" x14ac:dyDescent="0.3">
      <c r="A73" s="2" t="s">
        <v>72</v>
      </c>
      <c r="B73" s="2">
        <v>1585</v>
      </c>
      <c r="C73" s="1">
        <v>-2.5164065074920701</v>
      </c>
      <c r="D73" s="1">
        <v>-6.7665097045898399</v>
      </c>
      <c r="E73" s="1">
        <v>95.246193937731505</v>
      </c>
      <c r="F73" s="2"/>
      <c r="G73" s="1"/>
    </row>
    <row r="74" spans="1:7" x14ac:dyDescent="0.3">
      <c r="A74" s="2" t="s">
        <v>73</v>
      </c>
      <c r="B74" s="2">
        <v>1605</v>
      </c>
      <c r="C74" s="1">
        <v>-2.0925719451904299</v>
      </c>
      <c r="D74" s="1">
        <v>-6.7900249290466297</v>
      </c>
      <c r="E74" s="1">
        <v>95.088281409775803</v>
      </c>
      <c r="F74" s="2"/>
      <c r="G74" s="1"/>
    </row>
    <row r="75" spans="1:7" x14ac:dyDescent="0.3">
      <c r="A75" s="2" t="s">
        <v>74</v>
      </c>
      <c r="B75" s="2">
        <v>1625</v>
      </c>
      <c r="C75" s="1">
        <v>-2.59436556816101</v>
      </c>
      <c r="D75" s="1">
        <v>-6.9310590553283697</v>
      </c>
      <c r="E75" s="1">
        <v>94.149709302325505</v>
      </c>
      <c r="F75" s="2"/>
      <c r="G75" s="1"/>
    </row>
    <row r="76" spans="1:7" x14ac:dyDescent="0.3">
      <c r="A76" s="2" t="s">
        <v>75</v>
      </c>
      <c r="B76" s="2">
        <v>1645</v>
      </c>
      <c r="C76" s="1">
        <v>-2.34308049201965</v>
      </c>
      <c r="D76" s="1">
        <v>-6.74844758987427</v>
      </c>
      <c r="E76" s="1">
        <v>94.261456012524803</v>
      </c>
      <c r="F76" s="2"/>
      <c r="G76" s="1"/>
    </row>
    <row r="77" spans="1:7" x14ac:dyDescent="0.3">
      <c r="A77" s="2" t="s">
        <v>76</v>
      </c>
      <c r="B77" s="2">
        <v>1665</v>
      </c>
      <c r="C77" s="1">
        <v>-2.7373461437225299</v>
      </c>
      <c r="D77" s="1">
        <v>-7.3008024024963403</v>
      </c>
      <c r="E77" s="1">
        <v>95.260998251042594</v>
      </c>
      <c r="F77" s="2"/>
      <c r="G77" s="1"/>
    </row>
    <row r="78" spans="1:7" x14ac:dyDescent="0.3">
      <c r="A78" s="2" t="s">
        <v>77</v>
      </c>
      <c r="B78" s="2">
        <v>1685</v>
      </c>
      <c r="C78" s="1">
        <v>-3.19682189941406</v>
      </c>
      <c r="D78" s="1">
        <v>-7.0580012130737302</v>
      </c>
      <c r="E78" s="1">
        <v>94.706714256852294</v>
      </c>
      <c r="F78" s="2"/>
      <c r="G78" s="1"/>
    </row>
    <row r="79" spans="1:7" x14ac:dyDescent="0.3">
      <c r="A79" s="2" t="s">
        <v>78</v>
      </c>
      <c r="B79" s="2">
        <v>1705</v>
      </c>
      <c r="C79" s="1">
        <v>-2.5560393047332801</v>
      </c>
      <c r="D79" s="1">
        <v>-6.7572671699523896</v>
      </c>
      <c r="E79" s="1">
        <v>94.410474544729396</v>
      </c>
      <c r="F79" s="2"/>
      <c r="G79" s="1"/>
    </row>
    <row r="80" spans="1:7" x14ac:dyDescent="0.3">
      <c r="A80" s="2" t="s">
        <v>79</v>
      </c>
      <c r="B80" s="2">
        <v>1725</v>
      </c>
      <c r="C80" s="1">
        <v>-2.91602227210999</v>
      </c>
      <c r="D80" s="1">
        <v>-6.78071325302124</v>
      </c>
      <c r="E80" s="1">
        <v>95.4285388972703</v>
      </c>
      <c r="F80" s="2"/>
      <c r="G80" s="1"/>
    </row>
    <row r="81" spans="1:7" x14ac:dyDescent="0.3">
      <c r="A81" s="2" t="s">
        <v>80</v>
      </c>
      <c r="B81" s="2">
        <v>1745</v>
      </c>
      <c r="C81" s="1">
        <v>-2.3102953147888199</v>
      </c>
      <c r="D81" s="1">
        <v>-6.5917136001586902</v>
      </c>
      <c r="E81" s="1">
        <v>93.797235650575402</v>
      </c>
      <c r="F81" s="2"/>
      <c r="G81" s="1"/>
    </row>
    <row r="82" spans="1:7" x14ac:dyDescent="0.3">
      <c r="A82" s="2" t="s">
        <v>81</v>
      </c>
      <c r="B82" s="2">
        <v>1765</v>
      </c>
      <c r="C82" s="1">
        <v>-2.8715722274780302</v>
      </c>
      <c r="D82" s="1">
        <v>-6.6353413391113296</v>
      </c>
      <c r="E82" s="1">
        <v>93.901593901593799</v>
      </c>
      <c r="F82" s="2"/>
      <c r="G82" s="1"/>
    </row>
    <row r="83" spans="1:7" x14ac:dyDescent="0.3">
      <c r="A83" s="2" t="s">
        <v>82</v>
      </c>
      <c r="B83" s="2">
        <v>1785</v>
      </c>
      <c r="C83" s="1">
        <v>-2.95325228691101</v>
      </c>
      <c r="D83" s="1">
        <v>-7.0126187133789104</v>
      </c>
      <c r="E83" s="1">
        <v>95.843037617333493</v>
      </c>
      <c r="F83" s="2"/>
      <c r="G83" s="1"/>
    </row>
    <row r="84" spans="1:7" x14ac:dyDescent="0.3">
      <c r="A84" s="2" t="s">
        <v>83</v>
      </c>
      <c r="B84" s="2">
        <v>1805</v>
      </c>
      <c r="C84" s="1">
        <v>-2.8518931484222398</v>
      </c>
      <c r="D84" s="1">
        <v>-6.7307669258117704</v>
      </c>
      <c r="E84" s="1">
        <v>95.419218863202204</v>
      </c>
      <c r="F84" s="2"/>
      <c r="G84" s="1"/>
    </row>
    <row r="85" spans="1:7" x14ac:dyDescent="0.3">
      <c r="A85" s="2" t="s">
        <v>84</v>
      </c>
      <c r="B85" s="2">
        <v>1820</v>
      </c>
      <c r="C85" s="1">
        <v>-2.9317950916290298</v>
      </c>
      <c r="D85" s="1">
        <v>-6.8895313072204596</v>
      </c>
      <c r="E85" s="1">
        <v>94.382372163953804</v>
      </c>
      <c r="F85" s="2"/>
      <c r="G85" s="1"/>
    </row>
    <row r="86" spans="1:7" x14ac:dyDescent="0.3">
      <c r="A86" s="2" t="s">
        <v>85</v>
      </c>
      <c r="B86" s="2">
        <v>1840</v>
      </c>
      <c r="C86" s="1">
        <v>-4.5466000747680697</v>
      </c>
      <c r="D86" s="1">
        <v>-7.1741372871398896</v>
      </c>
      <c r="E86" s="1">
        <v>96.672357597392406</v>
      </c>
      <c r="F86" s="2"/>
      <c r="G86" s="1"/>
    </row>
    <row r="87" spans="1:7" x14ac:dyDescent="0.3">
      <c r="A87" s="2" t="s">
        <v>86</v>
      </c>
      <c r="B87" s="2">
        <v>1860</v>
      </c>
      <c r="C87" s="1">
        <v>-3.62777087211609</v>
      </c>
      <c r="D87" s="1">
        <v>-6.7241164970398</v>
      </c>
      <c r="E87" s="1">
        <v>97.257723500268199</v>
      </c>
      <c r="F87" s="2"/>
      <c r="G87" s="1"/>
    </row>
    <row r="88" spans="1:7" x14ac:dyDescent="0.3">
      <c r="A88" s="2" t="s">
        <v>87</v>
      </c>
      <c r="B88" s="2">
        <v>1865</v>
      </c>
      <c r="C88" s="1">
        <v>-0.73801455020904505</v>
      </c>
      <c r="D88" s="1">
        <v>-6.3261310386657703</v>
      </c>
      <c r="E88" s="1">
        <v>90.959764872808407</v>
      </c>
      <c r="F88" s="2"/>
      <c r="G88" s="1"/>
    </row>
    <row r="89" spans="1:7" x14ac:dyDescent="0.3">
      <c r="A89" s="2" t="s">
        <v>88</v>
      </c>
      <c r="B89" s="2">
        <v>1875</v>
      </c>
      <c r="C89" s="1">
        <v>-0.488519401550293</v>
      </c>
      <c r="D89" s="1">
        <v>-7.1039664077758804</v>
      </c>
      <c r="E89" s="1">
        <v>73.484386533585806</v>
      </c>
      <c r="F89" s="2"/>
      <c r="G89" s="1"/>
    </row>
    <row r="90" spans="1:7" x14ac:dyDescent="0.3">
      <c r="A90" s="2" t="s">
        <v>89</v>
      </c>
      <c r="B90" s="2">
        <v>1895</v>
      </c>
      <c r="C90" s="1">
        <v>-0.56474140405654905</v>
      </c>
      <c r="D90" s="1">
        <v>-6.5139381217956496</v>
      </c>
      <c r="E90" s="1">
        <v>92.482987814527604</v>
      </c>
      <c r="F90" s="2"/>
      <c r="G90" s="1"/>
    </row>
    <row r="91" spans="1:7" x14ac:dyDescent="0.3">
      <c r="A91" s="2" t="s">
        <v>90</v>
      </c>
      <c r="B91" s="2">
        <v>1920</v>
      </c>
      <c r="C91" s="1">
        <v>-7.6130763888359002E-2</v>
      </c>
      <c r="D91" s="1">
        <v>-6.4319249916076702</v>
      </c>
      <c r="E91" s="1">
        <v>94.305592192033799</v>
      </c>
      <c r="F91" s="2"/>
      <c r="G91" s="1"/>
    </row>
    <row r="92" spans="1:7" x14ac:dyDescent="0.3">
      <c r="A92" s="2" t="s">
        <v>91</v>
      </c>
      <c r="B92" s="2">
        <v>1940</v>
      </c>
      <c r="C92" s="1">
        <v>3.2915358636528003E-2</v>
      </c>
      <c r="D92" s="1">
        <v>-6.5523101615905803</v>
      </c>
      <c r="E92" s="1">
        <v>93.036859773324096</v>
      </c>
      <c r="F92" s="2"/>
      <c r="G92" s="1"/>
    </row>
    <row r="93" spans="1:7" x14ac:dyDescent="0.3">
      <c r="A93" s="2" t="s">
        <v>92</v>
      </c>
      <c r="B93" s="2">
        <v>1960</v>
      </c>
      <c r="C93" s="1">
        <v>-0.102403671741486</v>
      </c>
      <c r="D93" s="1">
        <v>-6.4741823005676302</v>
      </c>
      <c r="E93" s="1">
        <v>94.806967727843599</v>
      </c>
      <c r="F93" s="2"/>
      <c r="G93" s="1"/>
    </row>
    <row r="94" spans="1:7" x14ac:dyDescent="0.3">
      <c r="A94" s="2" t="s">
        <v>93</v>
      </c>
      <c r="B94" s="2">
        <v>1980</v>
      </c>
      <c r="C94" s="1">
        <v>-3.9626040756703E-2</v>
      </c>
      <c r="D94" s="1">
        <v>-6.6233236122131398</v>
      </c>
      <c r="E94" s="1">
        <v>94.219050926656806</v>
      </c>
      <c r="F94" s="2"/>
      <c r="G94" s="1"/>
    </row>
    <row r="95" spans="1:7" x14ac:dyDescent="0.3">
      <c r="A95" s="2" t="s">
        <v>94</v>
      </c>
      <c r="B95" s="2">
        <v>1995</v>
      </c>
      <c r="C95" s="1">
        <v>0.37767976403236397</v>
      </c>
      <c r="D95" s="1">
        <v>-6.6228210258483902</v>
      </c>
      <c r="E95" s="1">
        <v>84.008597183459997</v>
      </c>
      <c r="F95" s="2"/>
      <c r="G95" s="1"/>
    </row>
    <row r="96" spans="1:7" x14ac:dyDescent="0.3">
      <c r="A96" s="2" t="s">
        <v>95</v>
      </c>
      <c r="B96" s="2">
        <v>2000</v>
      </c>
      <c r="C96" s="1">
        <v>0.27872414767742199</v>
      </c>
      <c r="D96" s="1">
        <v>-6.5623032379150397</v>
      </c>
      <c r="E96" s="1">
        <v>94.054993678887499</v>
      </c>
      <c r="F96" s="2"/>
      <c r="G96" s="1"/>
    </row>
    <row r="97" spans="1:7" x14ac:dyDescent="0.3">
      <c r="A97" s="2" t="s">
        <v>96</v>
      </c>
      <c r="B97" s="2">
        <v>2045</v>
      </c>
      <c r="C97" s="1">
        <v>0.44206675767898601</v>
      </c>
      <c r="D97" s="1">
        <v>-6.4432980346679702</v>
      </c>
      <c r="E97" s="1">
        <v>93.888659225575196</v>
      </c>
      <c r="F97" s="2"/>
      <c r="G97" s="1"/>
    </row>
    <row r="98" spans="1:7" x14ac:dyDescent="0.3">
      <c r="A98" s="2" t="s">
        <v>97</v>
      </c>
      <c r="B98" s="2">
        <v>2065</v>
      </c>
      <c r="C98" s="1">
        <v>0.38355255007743799</v>
      </c>
      <c r="D98" s="1">
        <v>-6.4124137687683103</v>
      </c>
      <c r="E98" s="1">
        <v>94.058842652795803</v>
      </c>
      <c r="F98" s="2"/>
      <c r="G98" s="1"/>
    </row>
    <row r="99" spans="1:7" x14ac:dyDescent="0.3">
      <c r="A99" s="2" t="s">
        <v>98</v>
      </c>
      <c r="B99" s="2">
        <v>2085</v>
      </c>
      <c r="C99" s="1">
        <v>0.37758588671684301</v>
      </c>
      <c r="D99" s="1">
        <v>-6.5056163597106904</v>
      </c>
      <c r="E99" s="1">
        <v>94.971252038101795</v>
      </c>
      <c r="F99" s="2"/>
      <c r="G99" s="1"/>
    </row>
    <row r="100" spans="1:7" x14ac:dyDescent="0.3">
      <c r="A100" s="2" t="s">
        <v>99</v>
      </c>
      <c r="B100" s="2">
        <v>2102</v>
      </c>
      <c r="C100" s="1">
        <v>0.30489081025123599</v>
      </c>
      <c r="D100" s="1">
        <v>-6.6421872901916501</v>
      </c>
      <c r="E100" s="1">
        <v>94.117399537134403</v>
      </c>
      <c r="F100" s="2"/>
      <c r="G100" s="1"/>
    </row>
    <row r="101" spans="1:7" x14ac:dyDescent="0.3">
      <c r="A101" s="2" t="s">
        <v>100</v>
      </c>
      <c r="B101" s="2">
        <v>2130</v>
      </c>
      <c r="C101" s="1">
        <v>0.38275015234947202</v>
      </c>
      <c r="D101" s="1">
        <v>-6.34929912567139</v>
      </c>
      <c r="E101" s="1">
        <v>94.217795063100297</v>
      </c>
      <c r="F101" s="2"/>
      <c r="G101" s="1"/>
    </row>
    <row r="102" spans="1:7" x14ac:dyDescent="0.3">
      <c r="A102" s="2" t="s">
        <v>101</v>
      </c>
      <c r="B102" s="2">
        <v>2160</v>
      </c>
      <c r="C102" s="1">
        <v>0.18595829486846899</v>
      </c>
      <c r="D102" s="1">
        <v>-6.8307391929626498</v>
      </c>
      <c r="E102" s="1">
        <v>93.777674201817803</v>
      </c>
      <c r="F102" s="2"/>
      <c r="G102" s="1"/>
    </row>
    <row r="103" spans="1:7" x14ac:dyDescent="0.3">
      <c r="A103" s="2" t="s">
        <v>102</v>
      </c>
      <c r="B103" s="2">
        <v>2185</v>
      </c>
      <c r="C103" s="1">
        <v>0.35008073687553398</v>
      </c>
      <c r="D103" s="1">
        <v>-6.2388822174072303</v>
      </c>
      <c r="E103" s="1">
        <v>93.319838056680098</v>
      </c>
      <c r="F103" s="2"/>
      <c r="G103" s="1"/>
    </row>
    <row r="104" spans="1:7" x14ac:dyDescent="0.3">
      <c r="A104" s="2" t="s">
        <v>103</v>
      </c>
      <c r="B104" s="2">
        <v>2190</v>
      </c>
      <c r="C104" s="1">
        <v>0.283125935792923</v>
      </c>
      <c r="D104" s="1">
        <v>-6.8527628707885704</v>
      </c>
      <c r="E104" s="1">
        <v>95.223085294007305</v>
      </c>
      <c r="F104" s="2"/>
      <c r="G104" s="1"/>
    </row>
    <row r="105" spans="1:7" x14ac:dyDescent="0.3">
      <c r="A105" s="2" t="s">
        <v>104</v>
      </c>
      <c r="B105" s="2">
        <v>2250</v>
      </c>
      <c r="C105" s="1">
        <v>0.68757805109024095</v>
      </c>
      <c r="D105" s="1">
        <v>-7.4839255142211902</v>
      </c>
      <c r="E105" s="1">
        <v>94.976461843409396</v>
      </c>
      <c r="F105" s="2"/>
      <c r="G105" s="1"/>
    </row>
    <row r="106" spans="1:7" x14ac:dyDescent="0.3">
      <c r="A106" s="2" t="s">
        <v>105</v>
      </c>
      <c r="B106" s="2">
        <v>2255</v>
      </c>
      <c r="C106" s="1">
        <v>0.70833286523818995</v>
      </c>
      <c r="D106" s="1">
        <v>-6.4296113777160597</v>
      </c>
      <c r="E106" s="1">
        <v>96.433731774596097</v>
      </c>
      <c r="F106" s="2"/>
      <c r="G106" s="1"/>
    </row>
    <row r="107" spans="1:7" x14ac:dyDescent="0.3">
      <c r="A107" s="2" t="s">
        <v>106</v>
      </c>
      <c r="B107" s="2">
        <v>2310</v>
      </c>
      <c r="C107" s="1">
        <v>1.07558169841766</v>
      </c>
      <c r="D107" s="1">
        <v>-6.1739990043640098</v>
      </c>
      <c r="E107" s="1">
        <v>95.196136575446801</v>
      </c>
      <c r="F107" s="2"/>
      <c r="G107" s="1"/>
    </row>
  </sheetData>
  <phoneticPr fontId="5" type="noConversion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E9167-C598-40D0-BCBC-9EB3A63DE5A3}">
  <dimension ref="A1:N98"/>
  <sheetViews>
    <sheetView workbookViewId="0">
      <selection activeCell="P15" sqref="P15"/>
    </sheetView>
  </sheetViews>
  <sheetFormatPr defaultRowHeight="14.4" x14ac:dyDescent="0.25"/>
  <cols>
    <col min="14" max="14" width="10.5546875" style="15" bestFit="1" customWidth="1"/>
  </cols>
  <sheetData>
    <row r="1" spans="1:14" ht="96" x14ac:dyDescent="0.25">
      <c r="A1" s="4" t="s">
        <v>111</v>
      </c>
      <c r="B1" s="4" t="s">
        <v>112</v>
      </c>
      <c r="C1" s="4" t="s">
        <v>113</v>
      </c>
      <c r="D1" s="5" t="s">
        <v>114</v>
      </c>
      <c r="E1" s="5" t="s">
        <v>115</v>
      </c>
      <c r="F1" s="6" t="s">
        <v>116</v>
      </c>
      <c r="G1" s="6" t="s">
        <v>117</v>
      </c>
      <c r="H1" s="7" t="s">
        <v>118</v>
      </c>
      <c r="I1" s="7" t="s">
        <v>119</v>
      </c>
      <c r="J1" s="8" t="s">
        <v>120</v>
      </c>
      <c r="K1" s="6" t="s">
        <v>121</v>
      </c>
      <c r="L1" s="6" t="s">
        <v>122</v>
      </c>
      <c r="M1" s="6" t="s">
        <v>123</v>
      </c>
      <c r="N1" s="9" t="s">
        <v>124</v>
      </c>
    </row>
    <row r="2" spans="1:14" x14ac:dyDescent="0.25">
      <c r="A2" s="10">
        <v>470</v>
      </c>
      <c r="B2" s="10" t="s">
        <v>125</v>
      </c>
      <c r="C2" s="10" t="s">
        <v>126</v>
      </c>
      <c r="D2" s="11">
        <v>2.9404587619348277</v>
      </c>
      <c r="E2" s="11">
        <v>0.41795796097557097</v>
      </c>
      <c r="F2" s="12">
        <v>-44.52</v>
      </c>
      <c r="G2" s="12">
        <v>0.74</v>
      </c>
      <c r="H2" s="13">
        <v>1.073763E-2</v>
      </c>
      <c r="I2" s="13">
        <v>7.0503043750000001E-3</v>
      </c>
      <c r="J2" s="14">
        <v>6.6949149999999999</v>
      </c>
      <c r="K2" s="14">
        <v>0.46107969999999998</v>
      </c>
      <c r="L2" s="14">
        <v>14.520081886060046</v>
      </c>
      <c r="M2" s="14">
        <v>10.991853775458285</v>
      </c>
      <c r="N2" s="15">
        <v>42992</v>
      </c>
    </row>
    <row r="3" spans="1:14" x14ac:dyDescent="0.25">
      <c r="A3" s="10">
        <v>470</v>
      </c>
      <c r="B3" s="10" t="s">
        <v>125</v>
      </c>
      <c r="C3" s="10" t="s">
        <v>126</v>
      </c>
      <c r="D3" s="11">
        <v>2.9331110589883025</v>
      </c>
      <c r="E3" s="11">
        <v>0.41795796097557097</v>
      </c>
      <c r="F3" s="12">
        <v>-44.527000000000001</v>
      </c>
      <c r="G3" s="12">
        <v>0.81</v>
      </c>
      <c r="H3" s="13">
        <v>1.112582E-2</v>
      </c>
      <c r="I3" s="13">
        <v>7.4384943750000002E-3</v>
      </c>
      <c r="J3" s="14">
        <v>6.7425480000000002</v>
      </c>
      <c r="K3" s="14">
        <v>0.45728554999999999</v>
      </c>
      <c r="L3" s="14">
        <v>14.744721323470642</v>
      </c>
      <c r="M3" s="14">
        <v>11.139449801833202</v>
      </c>
      <c r="N3" s="15">
        <v>42992</v>
      </c>
    </row>
    <row r="4" spans="1:14" x14ac:dyDescent="0.25">
      <c r="A4" s="10">
        <v>470</v>
      </c>
      <c r="B4" s="10" t="s">
        <v>125</v>
      </c>
      <c r="C4" s="10" t="s">
        <v>127</v>
      </c>
      <c r="D4" s="11">
        <v>2.7389217668305488</v>
      </c>
      <c r="E4" s="11">
        <v>0.41795796097557097</v>
      </c>
      <c r="F4" s="12">
        <v>-44.712000000000003</v>
      </c>
      <c r="G4" s="12">
        <v>0.67900000000000005</v>
      </c>
      <c r="H4" s="13">
        <v>1.014316E-2</v>
      </c>
      <c r="I4" s="13">
        <v>6.4558343750000004E-3</v>
      </c>
      <c r="J4" s="14">
        <v>6.611847</v>
      </c>
      <c r="K4" s="16">
        <v>0.4624161</v>
      </c>
      <c r="L4" s="14">
        <v>14.298479226826229</v>
      </c>
      <c r="M4" s="14">
        <f t="shared" ref="M4:M9" si="0">J4/(K4+0.148)</f>
        <v>10.831704799398311</v>
      </c>
      <c r="N4" s="15">
        <v>42992</v>
      </c>
    </row>
    <row r="5" spans="1:14" x14ac:dyDescent="0.25">
      <c r="A5" s="10">
        <v>470</v>
      </c>
      <c r="B5" s="10" t="s">
        <v>125</v>
      </c>
      <c r="C5" s="10" t="s">
        <v>127</v>
      </c>
      <c r="D5" s="11">
        <v>2.7431204542285315</v>
      </c>
      <c r="E5" s="11">
        <v>0.41795796097557097</v>
      </c>
      <c r="F5" s="12">
        <v>-44.707999999999998</v>
      </c>
      <c r="G5" s="12">
        <v>0.55100000000000005</v>
      </c>
      <c r="H5" s="13">
        <v>8.7272170000000007E-3</v>
      </c>
      <c r="I5" s="13">
        <v>5.039891375000001E-3</v>
      </c>
      <c r="J5" s="14">
        <v>6.5923379999999998</v>
      </c>
      <c r="K5" s="16">
        <v>0.46279294999999998</v>
      </c>
      <c r="L5" s="14">
        <v>14.244681125760451</v>
      </c>
      <c r="M5" s="14">
        <f t="shared" si="0"/>
        <v>10.79308135432801</v>
      </c>
      <c r="N5" s="15">
        <v>42992</v>
      </c>
    </row>
    <row r="6" spans="1:14" x14ac:dyDescent="0.25">
      <c r="A6" s="10">
        <v>470</v>
      </c>
      <c r="B6" s="10" t="s">
        <v>125</v>
      </c>
      <c r="C6" s="10" t="s">
        <v>127</v>
      </c>
      <c r="D6" s="11">
        <v>2.6549480188704511</v>
      </c>
      <c r="E6" s="11">
        <v>0.41795796097557097</v>
      </c>
      <c r="F6" s="12">
        <v>-44.792000000000002</v>
      </c>
      <c r="G6" s="12">
        <v>0.48399999999999999</v>
      </c>
      <c r="H6" s="13">
        <v>9.2511309999999992E-3</v>
      </c>
      <c r="I6" s="13">
        <v>5.5638053749999996E-3</v>
      </c>
      <c r="J6" s="14">
        <v>6.9837629999999997</v>
      </c>
      <c r="K6" s="16">
        <v>0.48517860000000002</v>
      </c>
      <c r="L6" s="14">
        <v>14.394210709210999</v>
      </c>
      <c r="M6" s="14">
        <f t="shared" si="0"/>
        <v>11.029688937686775</v>
      </c>
      <c r="N6" s="15">
        <v>42992</v>
      </c>
    </row>
    <row r="7" spans="1:14" x14ac:dyDescent="0.25">
      <c r="A7" s="10">
        <v>470</v>
      </c>
      <c r="B7" s="10" t="s">
        <v>125</v>
      </c>
      <c r="C7" s="10" t="s">
        <v>127</v>
      </c>
      <c r="D7" s="11">
        <v>2.8606837013727127</v>
      </c>
      <c r="E7" s="11">
        <v>0.41795796097557097</v>
      </c>
      <c r="F7" s="12">
        <v>-44.595999999999997</v>
      </c>
      <c r="G7" s="12">
        <v>0.42199999999999999</v>
      </c>
      <c r="H7" s="13">
        <v>7.3557889999999997E-3</v>
      </c>
      <c r="I7" s="13">
        <v>3.6684633750000001E-3</v>
      </c>
      <c r="J7" s="14">
        <v>7.0597009999999996</v>
      </c>
      <c r="K7" s="16">
        <v>0.48874990000000001</v>
      </c>
      <c r="L7" s="14">
        <v>14.444403978394675</v>
      </c>
      <c r="M7" s="14">
        <f t="shared" si="0"/>
        <v>11.087086154234182</v>
      </c>
      <c r="N7" s="15">
        <v>42992</v>
      </c>
    </row>
    <row r="8" spans="1:14" x14ac:dyDescent="0.25">
      <c r="A8" s="10">
        <v>470</v>
      </c>
      <c r="B8" s="10" t="s">
        <v>125</v>
      </c>
      <c r="C8" s="10" t="s">
        <v>127</v>
      </c>
      <c r="D8" s="11">
        <v>2.8680314043192379</v>
      </c>
      <c r="E8" s="11">
        <v>0.41795796097557097</v>
      </c>
      <c r="F8" s="12">
        <v>-44.588999999999999</v>
      </c>
      <c r="G8" s="12">
        <v>0.71099999999999997</v>
      </c>
      <c r="H8" s="13">
        <v>9.8750330000000001E-3</v>
      </c>
      <c r="I8" s="13">
        <v>6.1877073750000004E-3</v>
      </c>
      <c r="J8" s="14">
        <v>7.0573269999999999</v>
      </c>
      <c r="K8" s="16">
        <v>0.49121714999999999</v>
      </c>
      <c r="L8" s="14">
        <v>14.367020776860091</v>
      </c>
      <c r="M8" s="14">
        <f t="shared" si="0"/>
        <v>11.040578307387403</v>
      </c>
      <c r="N8" s="15">
        <v>42992</v>
      </c>
    </row>
    <row r="9" spans="1:14" x14ac:dyDescent="0.25">
      <c r="A9" s="10">
        <v>470</v>
      </c>
      <c r="B9" s="10" t="s">
        <v>125</v>
      </c>
      <c r="C9" s="10" t="s">
        <v>127</v>
      </c>
      <c r="D9" s="11">
        <v>3.211274099106376</v>
      </c>
      <c r="E9" s="11">
        <v>0.41795796097557097</v>
      </c>
      <c r="F9" s="12">
        <v>-44.262</v>
      </c>
      <c r="G9" s="12">
        <v>0.53700000000000003</v>
      </c>
      <c r="H9" s="13">
        <v>9.6782310000000007E-3</v>
      </c>
      <c r="I9" s="13">
        <v>5.990905375000001E-3</v>
      </c>
      <c r="J9" s="14">
        <v>7.1004509999999996</v>
      </c>
      <c r="K9" s="16">
        <v>0.48975069999999998</v>
      </c>
      <c r="L9" s="14">
        <v>14.498092600990667</v>
      </c>
      <c r="M9" s="14">
        <f t="shared" si="0"/>
        <v>11.133584016450314</v>
      </c>
      <c r="N9" s="15">
        <v>42992</v>
      </c>
    </row>
    <row r="10" spans="1:14" x14ac:dyDescent="0.25">
      <c r="A10" s="17"/>
      <c r="B10" s="18"/>
      <c r="C10" s="18"/>
      <c r="D10" s="19"/>
      <c r="E10" s="19"/>
      <c r="F10" s="17"/>
      <c r="G10" s="17"/>
      <c r="H10" s="17"/>
      <c r="I10" s="17"/>
      <c r="J10" s="17"/>
      <c r="K10" s="10"/>
      <c r="L10" s="17"/>
      <c r="M10" s="17"/>
      <c r="N10" s="20"/>
    </row>
    <row r="11" spans="1:14" x14ac:dyDescent="0.25">
      <c r="A11" s="10">
        <v>755</v>
      </c>
      <c r="B11" s="10" t="s">
        <v>128</v>
      </c>
      <c r="C11" s="10" t="s">
        <v>129</v>
      </c>
      <c r="D11" s="11">
        <v>2.7213590583923253</v>
      </c>
      <c r="E11" s="11">
        <v>0.6989755769287338</v>
      </c>
      <c r="F11" s="14">
        <v>-45.148000000000003</v>
      </c>
      <c r="G11" s="14">
        <v>0.55400000000000005</v>
      </c>
      <c r="H11" s="13">
        <v>1.335243E-2</v>
      </c>
      <c r="I11" s="13">
        <v>8.4351616249999997E-3</v>
      </c>
      <c r="J11" s="14">
        <v>7.2805629999999999</v>
      </c>
      <c r="K11" s="16">
        <v>0.45176859999999996</v>
      </c>
      <c r="L11" s="14">
        <v>16.115690643395759</v>
      </c>
      <c r="M11" s="14">
        <f t="shared" ref="M11:M20" si="1">J11/(K11+0.158)</f>
        <v>11.939878504731139</v>
      </c>
      <c r="N11" s="15">
        <v>42968</v>
      </c>
    </row>
    <row r="12" spans="1:14" x14ac:dyDescent="0.25">
      <c r="A12" s="10">
        <v>755</v>
      </c>
      <c r="B12" s="10" t="s">
        <v>128</v>
      </c>
      <c r="C12" s="10" t="s">
        <v>129</v>
      </c>
      <c r="D12" s="11">
        <v>2.8998816263294813</v>
      </c>
      <c r="E12" s="11">
        <v>0.6989755769287338</v>
      </c>
      <c r="F12" s="14">
        <v>-44.978000000000002</v>
      </c>
      <c r="G12" s="14">
        <v>0.67800000000000005</v>
      </c>
      <c r="H12" s="13">
        <v>1.3707769999999999E-2</v>
      </c>
      <c r="I12" s="13">
        <v>8.7905016249999988E-3</v>
      </c>
      <c r="J12" s="14">
        <v>7.1979139999999999</v>
      </c>
      <c r="K12" s="16">
        <v>0.44645235</v>
      </c>
      <c r="L12" s="14">
        <v>16.122468612831806</v>
      </c>
      <c r="M12" s="14">
        <f t="shared" si="1"/>
        <v>11.908157855619223</v>
      </c>
      <c r="N12" s="15">
        <v>42968</v>
      </c>
    </row>
    <row r="13" spans="1:14" x14ac:dyDescent="0.25">
      <c r="A13" s="10">
        <v>755</v>
      </c>
      <c r="B13" s="10" t="s">
        <v>128</v>
      </c>
      <c r="C13" s="10" t="s">
        <v>129</v>
      </c>
      <c r="D13" s="11">
        <v>2.5533378179809496</v>
      </c>
      <c r="E13" s="11">
        <v>0.6989755769287338</v>
      </c>
      <c r="F13" s="14">
        <v>-45.308</v>
      </c>
      <c r="G13" s="14">
        <v>0.72699999999999998</v>
      </c>
      <c r="H13" s="13">
        <v>7.3614529999999996E-3</v>
      </c>
      <c r="I13" s="13">
        <v>2.444184625E-3</v>
      </c>
      <c r="J13" s="14">
        <v>7.1121230000000004</v>
      </c>
      <c r="K13" s="16">
        <v>0.44503809999999999</v>
      </c>
      <c r="L13" s="14">
        <v>15.980930621445671</v>
      </c>
      <c r="M13" s="14">
        <f t="shared" si="1"/>
        <v>11.793820324122141</v>
      </c>
      <c r="N13" s="15">
        <v>42968</v>
      </c>
    </row>
    <row r="14" spans="1:14" x14ac:dyDescent="0.25">
      <c r="A14" s="10">
        <v>755</v>
      </c>
      <c r="B14" s="10" t="s">
        <v>128</v>
      </c>
      <c r="C14" s="10" t="s">
        <v>130</v>
      </c>
      <c r="D14" s="11">
        <v>2.2477491869825617</v>
      </c>
      <c r="E14" s="11">
        <v>0.6989755769287338</v>
      </c>
      <c r="F14" s="14">
        <v>-45.598999999999997</v>
      </c>
      <c r="G14" s="14">
        <v>0.60799999999999998</v>
      </c>
      <c r="H14" s="13">
        <v>1.1879280000000001E-2</v>
      </c>
      <c r="I14" s="13">
        <v>6.9620116250000011E-3</v>
      </c>
      <c r="J14" s="14">
        <v>7.3058519999999998</v>
      </c>
      <c r="K14" s="16">
        <v>0.4501617</v>
      </c>
      <c r="L14" s="14">
        <v>16.229394904097795</v>
      </c>
      <c r="M14" s="14">
        <f t="shared" si="1"/>
        <v>12.013009040194408</v>
      </c>
      <c r="N14" s="15">
        <v>42968</v>
      </c>
    </row>
    <row r="15" spans="1:14" x14ac:dyDescent="0.25">
      <c r="A15" s="10">
        <v>755</v>
      </c>
      <c r="B15" s="10" t="s">
        <v>125</v>
      </c>
      <c r="C15" s="10" t="s">
        <v>129</v>
      </c>
      <c r="D15" s="11">
        <v>3.5005575608004769</v>
      </c>
      <c r="E15" s="11">
        <v>0.6989755769287338</v>
      </c>
      <c r="F15" s="14">
        <v>-44.405999999999999</v>
      </c>
      <c r="G15" s="14">
        <v>0.64700000000000002</v>
      </c>
      <c r="H15" s="13">
        <v>1.444514E-2</v>
      </c>
      <c r="I15" s="13">
        <v>9.5278716249999999E-3</v>
      </c>
      <c r="J15" s="14">
        <v>6.7623290000000003</v>
      </c>
      <c r="K15" s="16">
        <v>0.44170409999999999</v>
      </c>
      <c r="L15" s="14">
        <v>15.309636021037614</v>
      </c>
      <c r="M15" s="14">
        <f t="shared" si="1"/>
        <v>11.276109334586842</v>
      </c>
      <c r="N15" s="15">
        <v>42968</v>
      </c>
    </row>
    <row r="16" spans="1:14" x14ac:dyDescent="0.25">
      <c r="A16" s="10">
        <v>755</v>
      </c>
      <c r="B16" s="10" t="s">
        <v>125</v>
      </c>
      <c r="C16" s="10" t="s">
        <v>129</v>
      </c>
      <c r="D16" s="11">
        <v>3.3923938872855164</v>
      </c>
      <c r="E16" s="11">
        <v>0.6989755769287338</v>
      </c>
      <c r="F16" s="14">
        <v>-44.509</v>
      </c>
      <c r="G16" s="14">
        <v>0.64700000000000002</v>
      </c>
      <c r="H16" s="13">
        <v>1.242243E-2</v>
      </c>
      <c r="I16" s="13">
        <v>7.5051616250000003E-3</v>
      </c>
      <c r="J16" s="14">
        <v>6.8672899999999997</v>
      </c>
      <c r="K16" s="16">
        <v>0.43621089999999996</v>
      </c>
      <c r="L16" s="14">
        <v>15.743049978806123</v>
      </c>
      <c r="M16" s="14">
        <f t="shared" si="1"/>
        <v>11.556990960616845</v>
      </c>
      <c r="N16" s="15">
        <v>42968</v>
      </c>
    </row>
    <row r="17" spans="1:14" x14ac:dyDescent="0.25">
      <c r="A17" s="10">
        <v>755</v>
      </c>
      <c r="B17" s="10" t="s">
        <v>125</v>
      </c>
      <c r="C17" s="10" t="s">
        <v>129</v>
      </c>
      <c r="D17" s="11">
        <v>3.4081458785739649</v>
      </c>
      <c r="E17" s="11">
        <v>0.6989755769287338</v>
      </c>
      <c r="F17" s="14">
        <v>-44.494</v>
      </c>
      <c r="G17" s="14">
        <v>0.66</v>
      </c>
      <c r="H17" s="13">
        <v>1.2203810000000001E-2</v>
      </c>
      <c r="I17" s="13">
        <v>7.2865416250000011E-3</v>
      </c>
      <c r="J17" s="14">
        <v>6.775919</v>
      </c>
      <c r="K17" s="16">
        <v>0.43280439999999998</v>
      </c>
      <c r="L17" s="14">
        <v>15.655845920235562</v>
      </c>
      <c r="M17" s="14">
        <f t="shared" si="1"/>
        <v>11.468971795064492</v>
      </c>
      <c r="N17" s="15">
        <v>42968</v>
      </c>
    </row>
    <row r="18" spans="1:14" x14ac:dyDescent="0.25">
      <c r="A18" s="10">
        <v>755</v>
      </c>
      <c r="B18" s="10" t="s">
        <v>125</v>
      </c>
      <c r="C18" s="10" t="s">
        <v>130</v>
      </c>
      <c r="D18" s="11">
        <v>3.5320615433775959</v>
      </c>
      <c r="E18" s="11">
        <v>0.6989755769287338</v>
      </c>
      <c r="F18" s="14">
        <v>-44.375999999999998</v>
      </c>
      <c r="G18" s="14">
        <v>0.60799999999999998</v>
      </c>
      <c r="H18" s="13">
        <v>1.2705009999999999E-2</v>
      </c>
      <c r="I18" s="13">
        <v>7.7877416249999996E-3</v>
      </c>
      <c r="J18" s="14">
        <v>6.729152</v>
      </c>
      <c r="K18" s="16">
        <v>0.44031765</v>
      </c>
      <c r="L18" s="14">
        <v>15.282494353792087</v>
      </c>
      <c r="M18" s="14">
        <f t="shared" si="1"/>
        <v>11.246788390748627</v>
      </c>
      <c r="N18" s="15">
        <v>42968</v>
      </c>
    </row>
    <row r="19" spans="1:14" x14ac:dyDescent="0.25">
      <c r="A19" s="10">
        <v>755</v>
      </c>
      <c r="B19" s="10" t="s">
        <v>131</v>
      </c>
      <c r="C19" s="10" t="s">
        <v>132</v>
      </c>
      <c r="D19" s="11">
        <v>3.9258613255919173</v>
      </c>
      <c r="E19" s="11">
        <v>0.6989755769287338</v>
      </c>
      <c r="F19" s="14">
        <v>-44.000999999999998</v>
      </c>
      <c r="G19" s="14">
        <v>0.876</v>
      </c>
      <c r="H19" s="13">
        <v>2.1954080000000001E-2</v>
      </c>
      <c r="I19" s="21">
        <v>1.7036811625000002E-2</v>
      </c>
      <c r="J19" s="22">
        <v>5.4502230000000003</v>
      </c>
      <c r="K19" s="22">
        <v>0.44051799999999997</v>
      </c>
      <c r="L19" s="22">
        <v>12.372304877439744</v>
      </c>
      <c r="M19" s="14">
        <f t="shared" si="1"/>
        <v>9.1061973073491522</v>
      </c>
      <c r="N19" s="15">
        <v>42968</v>
      </c>
    </row>
    <row r="20" spans="1:14" x14ac:dyDescent="0.25">
      <c r="A20" s="10">
        <v>755</v>
      </c>
      <c r="B20" s="10" t="s">
        <v>131</v>
      </c>
      <c r="C20" s="10" t="s">
        <v>133</v>
      </c>
      <c r="D20" s="11">
        <v>3.7326368991186243</v>
      </c>
      <c r="E20" s="11">
        <v>0.6989755769287338</v>
      </c>
      <c r="F20" s="14">
        <v>-44.185000000000002</v>
      </c>
      <c r="G20" s="14">
        <v>0.503</v>
      </c>
      <c r="H20" s="13">
        <v>2.197033E-2</v>
      </c>
      <c r="I20" s="21">
        <v>1.7053061625000001E-2</v>
      </c>
      <c r="J20" s="22">
        <v>6.3309850000000001</v>
      </c>
      <c r="K20" s="22">
        <v>0.4317396</v>
      </c>
      <c r="L20" s="22">
        <v>14.663896941582379</v>
      </c>
      <c r="M20" s="14">
        <f t="shared" si="1"/>
        <v>10.735221104365383</v>
      </c>
      <c r="N20" s="15">
        <v>42968</v>
      </c>
    </row>
    <row r="21" spans="1:14" x14ac:dyDescent="0.25">
      <c r="A21" s="10"/>
      <c r="B21" s="10"/>
      <c r="C21" s="10"/>
      <c r="D21" s="23"/>
      <c r="E21" s="23"/>
      <c r="F21" s="10"/>
      <c r="G21" s="10"/>
      <c r="H21" s="10"/>
      <c r="I21" s="10"/>
      <c r="J21" s="10"/>
      <c r="K21" s="10"/>
      <c r="L21" s="10"/>
      <c r="M21" s="10"/>
      <c r="N21" s="24"/>
    </row>
    <row r="22" spans="1:14" x14ac:dyDescent="0.25">
      <c r="A22" s="10"/>
      <c r="B22" s="10"/>
      <c r="C22" s="10"/>
      <c r="D22" s="23"/>
      <c r="E22" s="23"/>
      <c r="F22" s="10"/>
      <c r="G22" s="10"/>
      <c r="H22" s="10"/>
      <c r="I22" s="10"/>
      <c r="J22" s="10"/>
      <c r="K22" s="10"/>
      <c r="L22" s="10"/>
      <c r="M22" s="10"/>
      <c r="N22" s="24"/>
    </row>
    <row r="23" spans="1:14" x14ac:dyDescent="0.25">
      <c r="A23" s="10">
        <v>790</v>
      </c>
      <c r="B23" s="10" t="s">
        <v>128</v>
      </c>
      <c r="C23" s="10" t="s">
        <v>126</v>
      </c>
      <c r="D23" s="11">
        <v>-0.14854548994081007</v>
      </c>
      <c r="E23" s="11">
        <v>0.58787243514218424</v>
      </c>
      <c r="F23" s="14">
        <v>-47.688000000000002</v>
      </c>
      <c r="G23" s="14">
        <v>0.57899999999999996</v>
      </c>
      <c r="H23" s="13">
        <v>1.2978170000000001E-2</v>
      </c>
      <c r="I23" s="13">
        <v>1.0142506500000001E-2</v>
      </c>
      <c r="J23" s="14">
        <v>6.7136420000000001</v>
      </c>
      <c r="K23" s="16">
        <v>0.44193789999999999</v>
      </c>
      <c r="L23" s="14">
        <v>15.191369647183462</v>
      </c>
      <c r="M23" s="14">
        <f t="shared" ref="M23:M28" si="2">J23/(K23+0.158)</f>
        <v>11.190561556454426</v>
      </c>
      <c r="N23" s="15">
        <v>42968</v>
      </c>
    </row>
    <row r="24" spans="1:14" x14ac:dyDescent="0.25">
      <c r="A24" s="10">
        <v>790</v>
      </c>
      <c r="B24" s="10" t="s">
        <v>128</v>
      </c>
      <c r="C24" s="10" t="s">
        <v>126</v>
      </c>
      <c r="D24" s="11">
        <v>-0.61575990838458328</v>
      </c>
      <c r="E24" s="11">
        <v>0.58787243514218424</v>
      </c>
      <c r="F24" s="14">
        <v>-48.133000000000003</v>
      </c>
      <c r="G24" s="14">
        <v>0.78200000000000003</v>
      </c>
      <c r="H24" s="13">
        <v>1.12429E-2</v>
      </c>
      <c r="I24" s="13">
        <v>8.4072365E-3</v>
      </c>
      <c r="J24" s="14">
        <v>6.8089789999999999</v>
      </c>
      <c r="K24" s="16">
        <v>0.44112489999999999</v>
      </c>
      <c r="L24" s="14">
        <v>15.435490039215651</v>
      </c>
      <c r="M24" s="14">
        <f t="shared" si="2"/>
        <v>11.364874002065346</v>
      </c>
      <c r="N24" s="15">
        <v>42968</v>
      </c>
    </row>
    <row r="25" spans="1:14" x14ac:dyDescent="0.25">
      <c r="A25" s="10">
        <v>790</v>
      </c>
      <c r="B25" s="10" t="s">
        <v>128</v>
      </c>
      <c r="C25" s="10" t="s">
        <v>126</v>
      </c>
      <c r="D25" s="11">
        <v>-0.55276470589782356</v>
      </c>
      <c r="E25" s="11">
        <v>0.58787243514218424</v>
      </c>
      <c r="F25" s="14">
        <v>-48.073</v>
      </c>
      <c r="G25" s="14">
        <v>0.44</v>
      </c>
      <c r="H25" s="13">
        <v>1.211928E-2</v>
      </c>
      <c r="I25" s="13">
        <v>9.2836164999999995E-3</v>
      </c>
      <c r="J25" s="14">
        <v>6.7590029999999999</v>
      </c>
      <c r="K25" s="16">
        <v>0.43918184999999998</v>
      </c>
      <c r="L25" s="14">
        <v>15.389987086214971</v>
      </c>
      <c r="M25" s="14">
        <f t="shared" si="2"/>
        <v>11.318165480079475</v>
      </c>
      <c r="N25" s="15">
        <v>42968</v>
      </c>
    </row>
    <row r="26" spans="1:14" x14ac:dyDescent="0.25">
      <c r="A26" s="10">
        <v>790</v>
      </c>
      <c r="B26" s="10" t="s">
        <v>125</v>
      </c>
      <c r="C26" s="10" t="s">
        <v>126</v>
      </c>
      <c r="D26" s="11">
        <v>-0.51601750444718597</v>
      </c>
      <c r="E26" s="11">
        <v>0.58787243514218424</v>
      </c>
      <c r="F26" s="14">
        <v>-48.037999999999997</v>
      </c>
      <c r="G26" s="14">
        <v>0.48799999999999999</v>
      </c>
      <c r="H26" s="13">
        <v>1.7478190000000001E-2</v>
      </c>
      <c r="I26" s="13">
        <v>1.4642526500000001E-2</v>
      </c>
      <c r="J26" s="14">
        <v>6.4507770000000004</v>
      </c>
      <c r="K26" s="16">
        <v>0.43367620000000001</v>
      </c>
      <c r="L26" s="22">
        <v>14.874639189330658</v>
      </c>
      <c r="M26" s="14">
        <f t="shared" si="2"/>
        <v>10.902546020948622</v>
      </c>
      <c r="N26" s="15">
        <v>42968</v>
      </c>
    </row>
    <row r="27" spans="1:14" x14ac:dyDescent="0.25">
      <c r="A27" s="10">
        <v>790</v>
      </c>
      <c r="B27" s="10" t="s">
        <v>125</v>
      </c>
      <c r="C27" s="10" t="s">
        <v>126</v>
      </c>
      <c r="D27" s="11">
        <v>-0.93598552102580612</v>
      </c>
      <c r="E27" s="11">
        <v>0.58787243514218424</v>
      </c>
      <c r="F27" s="14">
        <v>-48.438000000000002</v>
      </c>
      <c r="G27" s="14">
        <v>0.76400000000000001</v>
      </c>
      <c r="H27" s="13">
        <v>1.235413E-2</v>
      </c>
      <c r="I27" s="13">
        <v>9.5184664999999995E-3</v>
      </c>
      <c r="J27" s="14">
        <v>6.7580239999999998</v>
      </c>
      <c r="K27" s="16">
        <v>0.44197175</v>
      </c>
      <c r="L27" s="14">
        <v>15.290624344202994</v>
      </c>
      <c r="M27" s="14">
        <f t="shared" si="2"/>
        <v>11.26390367546472</v>
      </c>
      <c r="N27" s="15">
        <v>42968</v>
      </c>
    </row>
    <row r="28" spans="1:14" x14ac:dyDescent="0.25">
      <c r="A28" s="10">
        <v>790</v>
      </c>
      <c r="B28" s="10" t="s">
        <v>125</v>
      </c>
      <c r="C28" s="10" t="s">
        <v>126</v>
      </c>
      <c r="D28" s="11">
        <v>-0.95068440160606116</v>
      </c>
      <c r="E28" s="11">
        <v>0.58787243514218424</v>
      </c>
      <c r="F28" s="14">
        <v>-48.451999999999998</v>
      </c>
      <c r="G28" s="14">
        <v>0.61799999999999999</v>
      </c>
      <c r="H28" s="13">
        <v>1.2089910000000001E-2</v>
      </c>
      <c r="I28" s="13">
        <v>9.2542465000000004E-3</v>
      </c>
      <c r="J28" s="14">
        <v>6.6687700000000003</v>
      </c>
      <c r="K28" s="16">
        <v>0.44052100000000005</v>
      </c>
      <c r="L28" s="14">
        <v>15.138370247956397</v>
      </c>
      <c r="M28" s="14">
        <f t="shared" si="2"/>
        <v>11.142081898546582</v>
      </c>
      <c r="N28" s="15">
        <v>42968</v>
      </c>
    </row>
    <row r="29" spans="1:14" x14ac:dyDescent="0.25">
      <c r="A29" s="10"/>
      <c r="B29" s="10"/>
      <c r="C29" s="10"/>
      <c r="D29" s="11"/>
      <c r="E29" s="11"/>
      <c r="F29" s="10"/>
      <c r="G29" s="10"/>
      <c r="H29" s="10"/>
      <c r="I29" s="10"/>
      <c r="J29" s="10"/>
      <c r="K29" s="10"/>
      <c r="L29" s="10"/>
      <c r="M29" s="10"/>
      <c r="N29" s="24"/>
    </row>
    <row r="30" spans="1:14" x14ac:dyDescent="0.25">
      <c r="A30" s="10">
        <v>990</v>
      </c>
      <c r="B30" s="10" t="s">
        <v>128</v>
      </c>
      <c r="C30" s="10" t="s">
        <v>126</v>
      </c>
      <c r="D30" s="11">
        <v>-2.5599700567935368</v>
      </c>
      <c r="E30" s="11">
        <v>0.76032206521785561</v>
      </c>
      <c r="F30" s="12">
        <v>-49.77</v>
      </c>
      <c r="G30" s="12">
        <v>0.89800000000000002</v>
      </c>
      <c r="H30" s="13">
        <v>1.2175200000000001E-2</v>
      </c>
      <c r="I30" s="13">
        <v>6.4163068750000005E-3</v>
      </c>
      <c r="J30" s="14">
        <v>7.0611449999999998</v>
      </c>
      <c r="K30" s="16">
        <v>0.47627874999999997</v>
      </c>
      <c r="L30" s="14">
        <v>14.825656193983042</v>
      </c>
      <c r="M30" s="14">
        <f t="shared" ref="M30:M44" si="3">J30/(K30+0.148)</f>
        <v>11.31088476101421</v>
      </c>
      <c r="N30" s="15">
        <v>42992</v>
      </c>
    </row>
    <row r="31" spans="1:14" x14ac:dyDescent="0.25">
      <c r="A31" s="10">
        <v>990</v>
      </c>
      <c r="B31" s="10" t="s">
        <v>128</v>
      </c>
      <c r="C31" s="10" t="s">
        <v>126</v>
      </c>
      <c r="D31" s="11">
        <v>-1.0578740559845645</v>
      </c>
      <c r="E31" s="11">
        <v>0.76032206521785561</v>
      </c>
      <c r="F31" s="12">
        <v>-48.338999999999999</v>
      </c>
      <c r="G31" s="12">
        <v>0.75700000000000001</v>
      </c>
      <c r="H31" s="13">
        <v>9.9244969999999991E-3</v>
      </c>
      <c r="I31" s="13">
        <v>4.165603874999999E-3</v>
      </c>
      <c r="J31" s="14">
        <v>6.9924249999999999</v>
      </c>
      <c r="K31" s="16">
        <v>0.47765245000000001</v>
      </c>
      <c r="L31" s="14">
        <v>14.639148192372927</v>
      </c>
      <c r="M31" s="14">
        <f t="shared" si="3"/>
        <v>11.17621292780041</v>
      </c>
      <c r="N31" s="15">
        <v>42992</v>
      </c>
    </row>
    <row r="32" spans="1:14" x14ac:dyDescent="0.25">
      <c r="A32" s="10">
        <v>990</v>
      </c>
      <c r="B32" s="10" t="s">
        <v>128</v>
      </c>
      <c r="C32" s="10" t="s">
        <v>129</v>
      </c>
      <c r="D32" s="11">
        <v>-2.2198728490632202</v>
      </c>
      <c r="E32" s="11">
        <v>0.76032206521785561</v>
      </c>
      <c r="F32" s="12">
        <v>-49.445999999999998</v>
      </c>
      <c r="G32" s="12">
        <v>0.70199999999999996</v>
      </c>
      <c r="H32" s="13">
        <v>1.201646E-2</v>
      </c>
      <c r="I32" s="13">
        <v>6.2575668749999995E-3</v>
      </c>
      <c r="J32" s="14">
        <v>7.2561359999999997</v>
      </c>
      <c r="K32" s="16">
        <v>0.48013439999999996</v>
      </c>
      <c r="L32" s="14">
        <v>15.112718438837126</v>
      </c>
      <c r="M32" s="14">
        <f t="shared" si="3"/>
        <v>11.551884437470706</v>
      </c>
      <c r="N32" s="15">
        <v>42992</v>
      </c>
    </row>
    <row r="33" spans="1:14" x14ac:dyDescent="0.25">
      <c r="A33" s="10">
        <v>990</v>
      </c>
      <c r="B33" s="10" t="s">
        <v>128</v>
      </c>
      <c r="C33" s="10" t="s">
        <v>129</v>
      </c>
      <c r="D33" s="11">
        <v>-2.4487036863632961</v>
      </c>
      <c r="E33" s="11">
        <v>0.76032206521785561</v>
      </c>
      <c r="F33" s="12">
        <v>-49.664000000000001</v>
      </c>
      <c r="G33" s="12">
        <v>0.70199999999999996</v>
      </c>
      <c r="H33" s="13">
        <v>1.1689110000000001E-2</v>
      </c>
      <c r="I33" s="13">
        <v>5.9302168750000007E-3</v>
      </c>
      <c r="J33" s="14">
        <v>7.1507199999999997</v>
      </c>
      <c r="K33" s="16">
        <v>0.47904714999999998</v>
      </c>
      <c r="L33" s="14">
        <v>14.926964913578967</v>
      </c>
      <c r="M33" s="14">
        <f t="shared" si="3"/>
        <v>11.403799538838506</v>
      </c>
      <c r="N33" s="15">
        <v>42992</v>
      </c>
    </row>
    <row r="34" spans="1:14" x14ac:dyDescent="0.25">
      <c r="A34" s="10">
        <v>990</v>
      </c>
      <c r="B34" s="10" t="s">
        <v>128</v>
      </c>
      <c r="C34" s="10" t="s">
        <v>129</v>
      </c>
      <c r="D34" s="11">
        <v>-1.2468169491680614</v>
      </c>
      <c r="E34" s="11">
        <v>0.76032206521785561</v>
      </c>
      <c r="F34" s="12">
        <v>-48.518999999999998</v>
      </c>
      <c r="G34" s="12">
        <v>0.436</v>
      </c>
      <c r="H34" s="13">
        <v>1.4065370000000001E-2</v>
      </c>
      <c r="I34" s="13">
        <v>8.3064768749999997E-3</v>
      </c>
      <c r="J34" s="14">
        <v>7.1830090000000002</v>
      </c>
      <c r="K34" s="16">
        <v>0.47827129999999995</v>
      </c>
      <c r="L34" s="14">
        <v>15.018691274178487</v>
      </c>
      <c r="M34" s="14">
        <f t="shared" si="3"/>
        <v>11.469484550864777</v>
      </c>
      <c r="N34" s="15">
        <v>42992</v>
      </c>
    </row>
    <row r="35" spans="1:14" x14ac:dyDescent="0.25">
      <c r="A35" s="10">
        <v>990</v>
      </c>
      <c r="B35" s="10" t="s">
        <v>128</v>
      </c>
      <c r="C35" s="10" t="s">
        <v>129</v>
      </c>
      <c r="D35" s="11">
        <v>-2.4948897269192472</v>
      </c>
      <c r="E35" s="11">
        <v>0.76032206521785561</v>
      </c>
      <c r="F35" s="12">
        <v>-49.707999999999998</v>
      </c>
      <c r="G35" s="12">
        <v>0.65300000000000002</v>
      </c>
      <c r="H35" s="13">
        <v>1.3834000000000001E-2</v>
      </c>
      <c r="I35" s="13">
        <v>8.0751068750000016E-3</v>
      </c>
      <c r="J35" s="14">
        <v>7.165889</v>
      </c>
      <c r="K35" s="16">
        <v>0.47860590000000003</v>
      </c>
      <c r="L35" s="14">
        <v>14.97242094173933</v>
      </c>
      <c r="M35" s="14">
        <f t="shared" si="3"/>
        <v>11.436038186043252</v>
      </c>
      <c r="N35" s="15">
        <v>42992</v>
      </c>
    </row>
    <row r="36" spans="1:14" x14ac:dyDescent="0.25">
      <c r="A36" s="10">
        <v>990</v>
      </c>
      <c r="B36" s="10" t="s">
        <v>128</v>
      </c>
      <c r="C36" s="10" t="s">
        <v>134</v>
      </c>
      <c r="D36" s="11">
        <v>-2.104407747673398</v>
      </c>
      <c r="E36" s="11">
        <v>0.76032206521785561</v>
      </c>
      <c r="F36" s="12">
        <v>-49.335999999999999</v>
      </c>
      <c r="G36" s="12">
        <v>0.78200000000000003</v>
      </c>
      <c r="H36" s="13">
        <v>1.224184E-2</v>
      </c>
      <c r="I36" s="13">
        <v>6.4829468750000003E-3</v>
      </c>
      <c r="J36" s="14">
        <v>7.2462689999999998</v>
      </c>
      <c r="K36" s="16">
        <v>0.47917005000000001</v>
      </c>
      <c r="L36" s="14">
        <v>15.122541569532569</v>
      </c>
      <c r="M36" s="14">
        <f t="shared" si="3"/>
        <v>11.553914285288336</v>
      </c>
      <c r="N36" s="15">
        <v>42992</v>
      </c>
    </row>
    <row r="37" spans="1:14" x14ac:dyDescent="0.25">
      <c r="A37" s="10">
        <v>990</v>
      </c>
      <c r="B37" s="10" t="s">
        <v>128</v>
      </c>
      <c r="C37" s="10" t="s">
        <v>134</v>
      </c>
      <c r="D37" s="11">
        <v>-2.7825027976541294</v>
      </c>
      <c r="E37" s="11">
        <v>0.76032206521785561</v>
      </c>
      <c r="F37" s="12">
        <v>-49.981999999999999</v>
      </c>
      <c r="G37" s="12">
        <v>0.63600000000000001</v>
      </c>
      <c r="H37" s="13">
        <v>9.7314240000000007E-3</v>
      </c>
      <c r="I37" s="13">
        <v>3.9725308750000006E-3</v>
      </c>
      <c r="J37" s="14">
        <v>7.357043</v>
      </c>
      <c r="K37" s="16">
        <v>0.47780339999999999</v>
      </c>
      <c r="L37" s="14">
        <v>15.397636350013416</v>
      </c>
      <c r="M37" s="14">
        <f t="shared" si="3"/>
        <v>11.756156965590151</v>
      </c>
      <c r="N37" s="15">
        <v>42992</v>
      </c>
    </row>
    <row r="38" spans="1:14" x14ac:dyDescent="0.25">
      <c r="A38" s="10">
        <v>990</v>
      </c>
      <c r="B38" s="10" t="s">
        <v>125</v>
      </c>
      <c r="C38" s="10" t="s">
        <v>134</v>
      </c>
      <c r="D38" s="11">
        <v>-1.8230927733778879</v>
      </c>
      <c r="E38" s="11">
        <v>0.76032206521785561</v>
      </c>
      <c r="F38" s="12">
        <v>-49.067999999999998</v>
      </c>
      <c r="G38" s="12">
        <v>0.60699999999999998</v>
      </c>
      <c r="H38" s="13">
        <v>1.3403699999999999E-2</v>
      </c>
      <c r="I38" s="13">
        <v>7.6448068749999992E-3</v>
      </c>
      <c r="J38" s="14">
        <v>7.0875409999999999</v>
      </c>
      <c r="K38" s="16">
        <v>0.48190670000000002</v>
      </c>
      <c r="L38" s="14">
        <v>14.707288776022411</v>
      </c>
      <c r="M38" s="14">
        <f t="shared" si="3"/>
        <v>11.251731407206812</v>
      </c>
      <c r="N38" s="15">
        <v>42992</v>
      </c>
    </row>
    <row r="39" spans="1:14" x14ac:dyDescent="0.25">
      <c r="A39" s="10">
        <v>990</v>
      </c>
      <c r="B39" s="10" t="s">
        <v>125</v>
      </c>
      <c r="C39" s="10" t="s">
        <v>134</v>
      </c>
      <c r="D39" s="11">
        <v>-1.2678106039663017</v>
      </c>
      <c r="E39" s="11">
        <v>0.76032206521785561</v>
      </c>
      <c r="F39" s="12">
        <v>-48.539000000000001</v>
      </c>
      <c r="G39" s="12">
        <v>0.71899999999999997</v>
      </c>
      <c r="H39" s="13">
        <v>1.17448E-2</v>
      </c>
      <c r="I39" s="13">
        <v>5.9859068749999996E-3</v>
      </c>
      <c r="J39" s="14">
        <v>7.0911970000000002</v>
      </c>
      <c r="K39" s="16">
        <v>0.48384850000000001</v>
      </c>
      <c r="L39" s="14">
        <v>14.65582098528775</v>
      </c>
      <c r="M39" s="14">
        <f t="shared" si="3"/>
        <v>11.222938726609305</v>
      </c>
      <c r="N39" s="15">
        <v>42992</v>
      </c>
    </row>
    <row r="40" spans="1:14" x14ac:dyDescent="0.25">
      <c r="A40" s="10">
        <v>990</v>
      </c>
      <c r="B40" s="10" t="s">
        <v>125</v>
      </c>
      <c r="C40" s="10" t="s">
        <v>134</v>
      </c>
      <c r="D40" s="11">
        <v>-1.7433168851448411</v>
      </c>
      <c r="E40" s="11">
        <v>0.76032206521785561</v>
      </c>
      <c r="F40" s="12">
        <v>-48.991999999999997</v>
      </c>
      <c r="G40" s="12">
        <v>0.73599999999999999</v>
      </c>
      <c r="H40" s="13">
        <v>1.5696370000000001E-2</v>
      </c>
      <c r="I40" s="13">
        <v>9.9374768750000002E-3</v>
      </c>
      <c r="J40" s="14">
        <v>7.2755739999999998</v>
      </c>
      <c r="K40" s="16">
        <v>0.48139485000000004</v>
      </c>
      <c r="L40" s="14">
        <v>15.113526868847888</v>
      </c>
      <c r="M40" s="14">
        <f t="shared" si="3"/>
        <v>11.559633829225007</v>
      </c>
      <c r="N40" s="15">
        <v>42992</v>
      </c>
    </row>
    <row r="41" spans="1:14" x14ac:dyDescent="0.25">
      <c r="A41" s="10">
        <v>990</v>
      </c>
      <c r="B41" s="10" t="s">
        <v>125</v>
      </c>
      <c r="C41" s="10" t="s">
        <v>134</v>
      </c>
      <c r="D41" s="11">
        <v>-1.908117075310467</v>
      </c>
      <c r="E41" s="11">
        <v>0.76032206521785561</v>
      </c>
      <c r="F41" s="12">
        <v>-49.149000000000001</v>
      </c>
      <c r="G41" s="12">
        <v>0.71199999999999997</v>
      </c>
      <c r="H41" s="13">
        <v>1.284334E-2</v>
      </c>
      <c r="I41" s="13">
        <v>7.0844468749999999E-3</v>
      </c>
      <c r="J41" s="14">
        <v>7.2584999999999997</v>
      </c>
      <c r="K41" s="16">
        <v>0.48199119999999995</v>
      </c>
      <c r="L41" s="14">
        <v>15.059403574173139</v>
      </c>
      <c r="M41" s="14">
        <f t="shared" si="3"/>
        <v>11.521589507916936</v>
      </c>
      <c r="N41" s="15">
        <v>42992</v>
      </c>
    </row>
    <row r="42" spans="1:14" x14ac:dyDescent="0.25">
      <c r="A42" s="10">
        <v>990</v>
      </c>
      <c r="B42" s="10" t="s">
        <v>125</v>
      </c>
      <c r="C42" s="10" t="s">
        <v>134</v>
      </c>
      <c r="D42" s="11">
        <v>-1.1817366192937717</v>
      </c>
      <c r="E42" s="11">
        <v>0.76032206521785561</v>
      </c>
      <c r="F42" s="12">
        <v>-48.457000000000001</v>
      </c>
      <c r="G42" s="12">
        <v>0.60399999999999998</v>
      </c>
      <c r="H42" s="13">
        <v>1.18248E-2</v>
      </c>
      <c r="I42" s="13">
        <v>6.0659068749999998E-3</v>
      </c>
      <c r="J42" s="14">
        <v>7.275264</v>
      </c>
      <c r="K42" s="16">
        <v>0.48046299999999997</v>
      </c>
      <c r="L42" s="14">
        <v>15.142194091948808</v>
      </c>
      <c r="M42" s="14">
        <f t="shared" si="3"/>
        <v>11.576280544757607</v>
      </c>
      <c r="N42" s="15">
        <v>42992</v>
      </c>
    </row>
    <row r="43" spans="1:14" x14ac:dyDescent="0.25">
      <c r="A43" s="10">
        <v>990</v>
      </c>
      <c r="B43" s="10" t="s">
        <v>125</v>
      </c>
      <c r="C43" s="10" t="s">
        <v>127</v>
      </c>
      <c r="D43" s="11">
        <v>-1.6278517837547968</v>
      </c>
      <c r="E43" s="11">
        <v>0.76032206521785561</v>
      </c>
      <c r="F43" s="12">
        <v>-48.881999999999998</v>
      </c>
      <c r="G43" s="12">
        <v>0.64900000000000002</v>
      </c>
      <c r="H43" s="13">
        <v>1.00225E-2</v>
      </c>
      <c r="I43" s="13">
        <v>4.2636068750000001E-3</v>
      </c>
      <c r="J43" s="14">
        <v>6.9877890000000003</v>
      </c>
      <c r="K43" s="16">
        <v>0.47802820000000001</v>
      </c>
      <c r="L43" s="14">
        <v>14.617943041854016</v>
      </c>
      <c r="M43" s="14">
        <f t="shared" si="3"/>
        <v>11.162099407023517</v>
      </c>
      <c r="N43" s="15">
        <v>42992</v>
      </c>
    </row>
    <row r="44" spans="1:14" x14ac:dyDescent="0.25">
      <c r="A44" s="10">
        <v>990</v>
      </c>
      <c r="B44" s="10" t="s">
        <v>125</v>
      </c>
      <c r="C44" s="10" t="s">
        <v>127</v>
      </c>
      <c r="D44" s="11">
        <v>-1.5585727229209256</v>
      </c>
      <c r="E44" s="11">
        <v>0.76032206521785561</v>
      </c>
      <c r="F44" s="12">
        <v>-48.816000000000003</v>
      </c>
      <c r="G44" s="12">
        <v>0.69099999999999995</v>
      </c>
      <c r="H44" s="13">
        <v>1.088773E-2</v>
      </c>
      <c r="I44" s="13">
        <v>5.1288368749999999E-3</v>
      </c>
      <c r="J44" s="14">
        <v>6.9845240000000004</v>
      </c>
      <c r="K44" s="16">
        <v>0.48013820000000001</v>
      </c>
      <c r="L44" s="14">
        <v>14.546903370737843</v>
      </c>
      <c r="M44" s="14">
        <f t="shared" si="3"/>
        <v>11.119406525506649</v>
      </c>
      <c r="N44" s="15">
        <v>42992</v>
      </c>
    </row>
    <row r="45" spans="1:14" x14ac:dyDescent="0.25">
      <c r="A45" s="10"/>
      <c r="B45" s="10"/>
      <c r="C45" s="10"/>
      <c r="D45" s="11"/>
      <c r="E45" s="11"/>
      <c r="F45" s="10"/>
      <c r="G45" s="10"/>
      <c r="H45" s="10"/>
      <c r="I45" s="10"/>
      <c r="J45" s="10"/>
      <c r="K45" s="10"/>
      <c r="L45" s="10"/>
      <c r="M45" s="10"/>
      <c r="N45" s="24"/>
    </row>
    <row r="46" spans="1:14" x14ac:dyDescent="0.25">
      <c r="A46" s="10">
        <v>1545</v>
      </c>
      <c r="B46" s="10" t="s">
        <v>125</v>
      </c>
      <c r="C46" s="10" t="s">
        <v>129</v>
      </c>
      <c r="D46" s="11">
        <v>-3.1110588121624483</v>
      </c>
      <c r="E46" s="11">
        <v>0.66979122546827108</v>
      </c>
      <c r="F46" s="12">
        <v>-49.901000000000003</v>
      </c>
      <c r="G46" s="12">
        <v>0.65500000000000003</v>
      </c>
      <c r="H46" s="13">
        <v>1.0472449999999999E-2</v>
      </c>
      <c r="I46" s="13">
        <v>2.3623357499999997E-3</v>
      </c>
      <c r="J46" s="14">
        <v>7.2031799999999997</v>
      </c>
      <c r="K46" s="16">
        <v>0.46174349999999997</v>
      </c>
      <c r="L46" s="14">
        <v>15.599959717895326</v>
      </c>
      <c r="M46" s="14">
        <f t="shared" ref="M46:M59" si="4">J46/(K46+0.148)</f>
        <v>11.813459266068437</v>
      </c>
      <c r="N46" s="15">
        <v>42992</v>
      </c>
    </row>
    <row r="47" spans="1:14" x14ac:dyDescent="0.25">
      <c r="A47" s="10">
        <v>1545</v>
      </c>
      <c r="B47" s="10" t="s">
        <v>125</v>
      </c>
      <c r="C47" s="10" t="s">
        <v>129</v>
      </c>
      <c r="D47" s="11">
        <v>-2.3115322647342396</v>
      </c>
      <c r="E47" s="11">
        <v>0.66979122546827108</v>
      </c>
      <c r="F47" s="12">
        <v>-49.139000000000003</v>
      </c>
      <c r="G47" s="12">
        <v>0.55000000000000004</v>
      </c>
      <c r="H47" s="13">
        <v>9.5492849999999994E-3</v>
      </c>
      <c r="I47" s="13">
        <v>1.4391707499999996E-3</v>
      </c>
      <c r="J47" s="14">
        <v>6.7572200000000002</v>
      </c>
      <c r="K47" s="16">
        <v>0.46338354999999998</v>
      </c>
      <c r="L47" s="14">
        <v>14.582347603837039</v>
      </c>
      <c r="M47" s="14">
        <f t="shared" si="4"/>
        <v>11.052341856433658</v>
      </c>
      <c r="N47" s="15">
        <v>42992</v>
      </c>
    </row>
    <row r="48" spans="1:14" x14ac:dyDescent="0.25">
      <c r="A48" s="10">
        <v>1545</v>
      </c>
      <c r="B48" s="10" t="s">
        <v>125</v>
      </c>
      <c r="C48" s="10" t="s">
        <v>129</v>
      </c>
      <c r="D48" s="11">
        <v>-2.4573776585564699</v>
      </c>
      <c r="E48" s="11">
        <v>0.66979122546827108</v>
      </c>
      <c r="F48" s="12">
        <v>-49.277999999999999</v>
      </c>
      <c r="G48" s="12">
        <v>0.69299999999999995</v>
      </c>
      <c r="H48" s="13">
        <v>1.018082E-2</v>
      </c>
      <c r="I48" s="13">
        <v>2.0707057500000004E-3</v>
      </c>
      <c r="J48" s="14">
        <v>6.7904989999999996</v>
      </c>
      <c r="K48" s="16">
        <v>0.46576655</v>
      </c>
      <c r="L48" s="14">
        <v>14.579189939681156</v>
      </c>
      <c r="M48" s="14">
        <f t="shared" si="4"/>
        <v>11.063651155313041</v>
      </c>
      <c r="N48" s="15">
        <v>42992</v>
      </c>
    </row>
    <row r="49" spans="1:14" x14ac:dyDescent="0.25">
      <c r="A49" s="10">
        <v>1545</v>
      </c>
      <c r="B49" s="10" t="s">
        <v>125</v>
      </c>
      <c r="C49" s="10" t="s">
        <v>129</v>
      </c>
      <c r="D49" s="11">
        <v>-3.2390669995461252</v>
      </c>
      <c r="E49" s="11">
        <v>0.66979122546827108</v>
      </c>
      <c r="F49" s="12">
        <v>-50.023000000000003</v>
      </c>
      <c r="G49" s="12">
        <v>0.54500000000000004</v>
      </c>
      <c r="H49" s="13">
        <v>9.8478550000000008E-3</v>
      </c>
      <c r="I49" s="13">
        <v>1.7377407500000011E-3</v>
      </c>
      <c r="J49" s="14">
        <v>6.7450700000000001</v>
      </c>
      <c r="K49" s="16">
        <v>0.46535670000000001</v>
      </c>
      <c r="L49" s="14">
        <v>14.494408267894284</v>
      </c>
      <c r="M49" s="14">
        <f t="shared" si="4"/>
        <v>10.99697777818356</v>
      </c>
      <c r="N49" s="15">
        <v>42992</v>
      </c>
    </row>
    <row r="50" spans="1:14" x14ac:dyDescent="0.25">
      <c r="A50" s="10">
        <v>1545</v>
      </c>
      <c r="B50" s="10" t="s">
        <v>125</v>
      </c>
      <c r="C50" s="10" t="s">
        <v>129</v>
      </c>
      <c r="D50" s="11">
        <v>-2.9610164285899243</v>
      </c>
      <c r="E50" s="11">
        <v>0.66979122546827108</v>
      </c>
      <c r="F50" s="12">
        <v>-49.758000000000003</v>
      </c>
      <c r="G50" s="12">
        <v>0.76100000000000001</v>
      </c>
      <c r="H50" s="13">
        <v>9.3191760000000002E-3</v>
      </c>
      <c r="I50" s="13">
        <v>1.2090617500000005E-3</v>
      </c>
      <c r="J50" s="14">
        <v>6.9081169999999998</v>
      </c>
      <c r="K50" s="16">
        <v>0.46357884999999999</v>
      </c>
      <c r="L50" s="14">
        <v>14.901708738437916</v>
      </c>
      <c r="M50" s="14">
        <f t="shared" si="4"/>
        <v>11.295545946364888</v>
      </c>
      <c r="N50" s="15">
        <v>42992</v>
      </c>
    </row>
    <row r="51" spans="1:14" x14ac:dyDescent="0.25">
      <c r="A51" s="10">
        <v>1545</v>
      </c>
      <c r="B51" s="10" t="s">
        <v>125</v>
      </c>
      <c r="C51" s="10" t="s">
        <v>129</v>
      </c>
      <c r="D51" s="11">
        <v>-4.2151550837121743</v>
      </c>
      <c r="E51" s="11">
        <v>0.8089322768757784</v>
      </c>
      <c r="F51" s="12">
        <v>-50.81</v>
      </c>
      <c r="G51" s="12">
        <v>0.76100000000000001</v>
      </c>
      <c r="H51" s="13">
        <v>9.7497120000000007E-3</v>
      </c>
      <c r="I51" s="13">
        <v>4.5999511249999996E-3</v>
      </c>
      <c r="J51" s="14">
        <v>7.3602550000000004</v>
      </c>
      <c r="K51" s="16">
        <v>0.48612179999999994</v>
      </c>
      <c r="L51" s="14">
        <v>15.140763076249618</v>
      </c>
      <c r="M51" s="14">
        <f t="shared" si="4"/>
        <v>11.607005152637869</v>
      </c>
      <c r="N51" s="15">
        <v>42992</v>
      </c>
    </row>
    <row r="52" spans="1:14" x14ac:dyDescent="0.25">
      <c r="A52" s="10">
        <v>1545</v>
      </c>
      <c r="B52" s="10" t="s">
        <v>125</v>
      </c>
      <c r="C52" s="10" t="s">
        <v>129</v>
      </c>
      <c r="D52" s="11">
        <v>-3.3276257389032171</v>
      </c>
      <c r="E52" s="11">
        <v>0.8089322768757784</v>
      </c>
      <c r="F52" s="12">
        <v>-49.963999999999999</v>
      </c>
      <c r="G52" s="12">
        <v>0.59499999999999997</v>
      </c>
      <c r="H52" s="13">
        <v>1.168747E-2</v>
      </c>
      <c r="I52" s="13">
        <v>6.5377091249999991E-3</v>
      </c>
      <c r="J52" s="14">
        <v>7.2490240000000004</v>
      </c>
      <c r="K52" s="16">
        <v>0.48036390000000007</v>
      </c>
      <c r="L52" s="14">
        <v>15.090692701928683</v>
      </c>
      <c r="M52" s="14">
        <f t="shared" si="4"/>
        <v>11.536347011659963</v>
      </c>
      <c r="N52" s="15">
        <v>42992</v>
      </c>
    </row>
    <row r="53" spans="1:14" x14ac:dyDescent="0.25">
      <c r="A53" s="10">
        <v>1545</v>
      </c>
      <c r="B53" s="10" t="s">
        <v>125</v>
      </c>
      <c r="C53" s="10" t="s">
        <v>127</v>
      </c>
      <c r="D53" s="11">
        <v>-2.4516363737548952</v>
      </c>
      <c r="E53" s="11">
        <v>0.8089322768757784</v>
      </c>
      <c r="F53" s="12">
        <v>-49.128999999999998</v>
      </c>
      <c r="G53" s="12">
        <v>0.505</v>
      </c>
      <c r="H53" s="13">
        <v>1.1279569999999999E-2</v>
      </c>
      <c r="I53" s="13">
        <v>6.1298091249999982E-3</v>
      </c>
      <c r="J53" s="14">
        <v>7.3138439999999996</v>
      </c>
      <c r="K53" s="16">
        <v>0.47835945000000002</v>
      </c>
      <c r="L53" s="14">
        <v>15.289431409790271</v>
      </c>
      <c r="M53" s="14">
        <f t="shared" si="4"/>
        <v>11.676752063052611</v>
      </c>
      <c r="N53" s="15">
        <v>42992</v>
      </c>
    </row>
    <row r="54" spans="1:14" x14ac:dyDescent="0.25">
      <c r="A54" s="10">
        <v>1545</v>
      </c>
      <c r="B54" s="10" t="s">
        <v>125</v>
      </c>
      <c r="C54" s="10" t="s">
        <v>127</v>
      </c>
      <c r="D54" s="11">
        <v>-3.9308519484364535</v>
      </c>
      <c r="E54" s="11">
        <v>0.8089322768757784</v>
      </c>
      <c r="F54" s="12">
        <v>-50.539000000000001</v>
      </c>
      <c r="G54" s="12">
        <v>0.55000000000000004</v>
      </c>
      <c r="H54" s="13">
        <v>1.027758E-2</v>
      </c>
      <c r="I54" s="13">
        <v>5.1278191249999987E-3</v>
      </c>
      <c r="J54" s="14">
        <v>7.2103020000000004</v>
      </c>
      <c r="K54" s="16">
        <v>0.47903580000000001</v>
      </c>
      <c r="L54" s="14">
        <v>15.051697597549078</v>
      </c>
      <c r="M54" s="14">
        <f t="shared" si="4"/>
        <v>11.499027647225246</v>
      </c>
      <c r="N54" s="15">
        <v>42992</v>
      </c>
    </row>
    <row r="55" spans="1:14" x14ac:dyDescent="0.25">
      <c r="A55" s="10">
        <v>1545</v>
      </c>
      <c r="B55" s="10" t="s">
        <v>125</v>
      </c>
      <c r="C55" s="10" t="s">
        <v>127</v>
      </c>
      <c r="D55" s="11">
        <v>-2.9520518554025932</v>
      </c>
      <c r="E55" s="11">
        <v>0.8089322768757784</v>
      </c>
      <c r="F55" s="12">
        <v>-49.606000000000002</v>
      </c>
      <c r="G55" s="12">
        <v>0.66900000000000004</v>
      </c>
      <c r="H55" s="13">
        <v>8.8233010000000004E-3</v>
      </c>
      <c r="I55" s="13">
        <v>3.6735401249999994E-3</v>
      </c>
      <c r="J55" s="14">
        <v>6.9826959999999998</v>
      </c>
      <c r="K55" s="16">
        <v>0.47792604999999999</v>
      </c>
      <c r="L55" s="14">
        <v>14.610410962114328</v>
      </c>
      <c r="M55" s="14">
        <f t="shared" si="4"/>
        <v>11.155784297522047</v>
      </c>
      <c r="N55" s="15">
        <v>42992</v>
      </c>
    </row>
    <row r="56" spans="1:14" x14ac:dyDescent="0.25">
      <c r="A56" s="10">
        <v>1545</v>
      </c>
      <c r="B56" s="10" t="s">
        <v>125</v>
      </c>
      <c r="C56" s="10" t="s">
        <v>127</v>
      </c>
      <c r="D56" s="11">
        <v>-3.2678276624799052</v>
      </c>
      <c r="E56" s="11">
        <v>0.8089322768757784</v>
      </c>
      <c r="F56" s="12">
        <v>-49.906999999999996</v>
      </c>
      <c r="G56" s="12">
        <v>0.51600000000000001</v>
      </c>
      <c r="H56" s="13">
        <v>9.5316459999999995E-3</v>
      </c>
      <c r="I56" s="13">
        <v>4.3818851249999985E-3</v>
      </c>
      <c r="J56" s="14">
        <v>6.8613540000000004</v>
      </c>
      <c r="K56" s="16">
        <v>0.47718850000000002</v>
      </c>
      <c r="L56" s="14">
        <v>14.378707785288205</v>
      </c>
      <c r="M56" s="14">
        <f t="shared" si="4"/>
        <v>10.974856383314792</v>
      </c>
      <c r="N56" s="15">
        <v>42992</v>
      </c>
    </row>
    <row r="57" spans="1:14" x14ac:dyDescent="0.25">
      <c r="A57" s="10">
        <v>1545</v>
      </c>
      <c r="B57" s="10" t="s">
        <v>125</v>
      </c>
      <c r="C57" s="10" t="s">
        <v>127</v>
      </c>
      <c r="D57" s="11">
        <v>-3.552130797755626</v>
      </c>
      <c r="E57" s="11">
        <v>0.8089322768757784</v>
      </c>
      <c r="F57" s="12">
        <v>-50.177999999999997</v>
      </c>
      <c r="G57" s="12">
        <v>0.46100000000000002</v>
      </c>
      <c r="H57" s="13">
        <v>9.4965870000000008E-3</v>
      </c>
      <c r="I57" s="13">
        <v>4.3468261249999997E-3</v>
      </c>
      <c r="J57" s="14">
        <v>6.9283580000000002</v>
      </c>
      <c r="K57" s="16">
        <v>0.47913210000000006</v>
      </c>
      <c r="L57" s="14">
        <v>14.460225061105277</v>
      </c>
      <c r="M57" s="14">
        <f t="shared" si="4"/>
        <v>11.047685168722825</v>
      </c>
      <c r="N57" s="15">
        <v>42992</v>
      </c>
    </row>
    <row r="58" spans="1:14" x14ac:dyDescent="0.25">
      <c r="A58" s="10">
        <v>1545</v>
      </c>
      <c r="B58" s="10" t="s">
        <v>131</v>
      </c>
      <c r="C58" s="10" t="s">
        <v>133</v>
      </c>
      <c r="D58" s="11">
        <v>-3.1226005339757279</v>
      </c>
      <c r="E58" s="11">
        <v>0.66979122546827108</v>
      </c>
      <c r="F58" s="12">
        <v>-49.911999999999999</v>
      </c>
      <c r="G58" s="12">
        <v>0.53800000000000003</v>
      </c>
      <c r="H58" s="13">
        <v>1.301274E-2</v>
      </c>
      <c r="I58" s="13">
        <v>4.9026257500000003E-3</v>
      </c>
      <c r="J58" s="14">
        <v>7.2071209999999999</v>
      </c>
      <c r="K58" s="16">
        <v>0.46875889999999998</v>
      </c>
      <c r="L58" s="14">
        <v>15.374899548573906</v>
      </c>
      <c r="M58" s="14">
        <f t="shared" si="4"/>
        <v>11.685475475100562</v>
      </c>
      <c r="N58" s="15">
        <v>42992</v>
      </c>
    </row>
    <row r="59" spans="1:14" x14ac:dyDescent="0.25">
      <c r="A59" s="10">
        <v>1545</v>
      </c>
      <c r="B59" s="10" t="s">
        <v>131</v>
      </c>
      <c r="C59" s="10" t="s">
        <v>133</v>
      </c>
      <c r="D59" s="11">
        <v>-2.3524529147993523</v>
      </c>
      <c r="E59" s="11">
        <v>0.66979122546827108</v>
      </c>
      <c r="F59" s="12">
        <v>-49.177999999999997</v>
      </c>
      <c r="G59" s="12">
        <v>0.56899999999999995</v>
      </c>
      <c r="H59" s="13">
        <v>1.3960119999999999E-2</v>
      </c>
      <c r="I59" s="13">
        <v>5.8500057499999997E-3</v>
      </c>
      <c r="J59" s="14">
        <v>6.8040960000000004</v>
      </c>
      <c r="K59" s="16">
        <v>0.46909835</v>
      </c>
      <c r="L59" s="14">
        <v>14.504625735733244</v>
      </c>
      <c r="M59" s="14">
        <f t="shared" si="4"/>
        <v>11.025950725682543</v>
      </c>
      <c r="N59" s="15">
        <v>42992</v>
      </c>
    </row>
    <row r="60" spans="1:14" x14ac:dyDescent="0.25">
      <c r="A60" s="10"/>
      <c r="B60" s="10"/>
      <c r="C60" s="10"/>
      <c r="D60" s="11"/>
      <c r="E60" s="11"/>
      <c r="F60" s="10"/>
      <c r="G60" s="10"/>
      <c r="H60" s="10"/>
      <c r="I60" s="10"/>
      <c r="J60" s="10"/>
      <c r="K60" s="10"/>
      <c r="L60" s="10"/>
      <c r="M60" s="10"/>
      <c r="N60" s="24"/>
    </row>
    <row r="61" spans="1:14" x14ac:dyDescent="0.25">
      <c r="A61" s="10">
        <v>1820</v>
      </c>
      <c r="B61" s="10" t="s">
        <v>125</v>
      </c>
      <c r="C61" s="10" t="s">
        <v>127</v>
      </c>
      <c r="D61" s="11">
        <v>-2.131760069005062</v>
      </c>
      <c r="E61" s="11">
        <v>0.74341408380524976</v>
      </c>
      <c r="F61" s="12">
        <v>-49.204999999999998</v>
      </c>
      <c r="G61" s="12">
        <v>0.66600000000000004</v>
      </c>
      <c r="H61" s="13">
        <v>1.9930949999999999E-2</v>
      </c>
      <c r="I61" s="13">
        <v>1.5273243624999999E-2</v>
      </c>
      <c r="J61" s="14">
        <v>6.7668160000000004</v>
      </c>
      <c r="K61" s="16">
        <v>0.48345359999999998</v>
      </c>
      <c r="L61" s="14">
        <v>13.996826169047042</v>
      </c>
      <c r="M61" s="14">
        <f t="shared" ref="M61:M74" si="5">J61/(K61+0.148)</f>
        <v>10.716252152177137</v>
      </c>
      <c r="N61" s="15">
        <v>42992</v>
      </c>
    </row>
    <row r="62" spans="1:14" x14ac:dyDescent="0.25">
      <c r="A62" s="10">
        <v>1820</v>
      </c>
      <c r="B62" s="10" t="s">
        <v>125</v>
      </c>
      <c r="C62" s="10" t="s">
        <v>127</v>
      </c>
      <c r="D62" s="11">
        <v>-2.2975825458892984</v>
      </c>
      <c r="E62" s="11">
        <v>0.74341408380524976</v>
      </c>
      <c r="F62" s="12">
        <v>-49.363</v>
      </c>
      <c r="G62" s="12">
        <v>0.67300000000000004</v>
      </c>
      <c r="H62" s="13">
        <v>1.785258E-2</v>
      </c>
      <c r="I62" s="13">
        <v>1.3194873624999999E-2</v>
      </c>
      <c r="J62" s="14">
        <v>6.965325</v>
      </c>
      <c r="K62" s="16">
        <v>0.47903925000000003</v>
      </c>
      <c r="L62" s="14">
        <v>14.540196862783164</v>
      </c>
      <c r="M62" s="14">
        <f t="shared" si="5"/>
        <v>11.108275917336913</v>
      </c>
      <c r="N62" s="15">
        <v>42992</v>
      </c>
    </row>
    <row r="63" spans="1:14" x14ac:dyDescent="0.25">
      <c r="A63" s="10">
        <v>1820</v>
      </c>
      <c r="B63" s="10" t="s">
        <v>125</v>
      </c>
      <c r="C63" s="10" t="s">
        <v>127</v>
      </c>
      <c r="D63" s="11">
        <v>-3.2925174071943841</v>
      </c>
      <c r="E63" s="11">
        <v>0.74341408380524976</v>
      </c>
      <c r="F63" s="12">
        <v>-50.311</v>
      </c>
      <c r="G63" s="12">
        <v>0.59499999999999997</v>
      </c>
      <c r="H63" s="13">
        <v>2.182885E-2</v>
      </c>
      <c r="I63" s="13">
        <v>1.7171143624999999E-2</v>
      </c>
      <c r="J63" s="14">
        <v>6.7494839999999998</v>
      </c>
      <c r="K63" s="16">
        <v>0.4827668</v>
      </c>
      <c r="L63" s="14">
        <v>13.980837124673858</v>
      </c>
      <c r="M63" s="14">
        <f t="shared" si="5"/>
        <v>10.700442699266988</v>
      </c>
      <c r="N63" s="15">
        <v>42992</v>
      </c>
    </row>
    <row r="64" spans="1:14" x14ac:dyDescent="0.25">
      <c r="A64" s="10">
        <v>1820</v>
      </c>
      <c r="B64" s="10" t="s">
        <v>125</v>
      </c>
      <c r="C64" s="10" t="s">
        <v>127</v>
      </c>
      <c r="D64" s="11">
        <v>-2.4508109106050613</v>
      </c>
      <c r="E64" s="11">
        <v>0.74341408380524976</v>
      </c>
      <c r="F64" s="12">
        <v>-49.509</v>
      </c>
      <c r="G64" s="12">
        <v>0.63400000000000001</v>
      </c>
      <c r="H64" s="13">
        <v>2.067923E-2</v>
      </c>
      <c r="I64" s="13">
        <v>1.6021523624999999E-2</v>
      </c>
      <c r="J64" s="14">
        <v>6.7643360000000001</v>
      </c>
      <c r="K64" s="16">
        <v>0.48083765000000001</v>
      </c>
      <c r="L64" s="14">
        <v>14.0678168608469</v>
      </c>
      <c r="M64" s="14">
        <f t="shared" si="5"/>
        <v>10.756887727698874</v>
      </c>
      <c r="N64" s="15">
        <v>42992</v>
      </c>
    </row>
    <row r="65" spans="1:14" x14ac:dyDescent="0.25">
      <c r="A65" s="10">
        <v>1820</v>
      </c>
      <c r="B65" s="10" t="s">
        <v>125</v>
      </c>
      <c r="C65" s="10" t="s">
        <v>127</v>
      </c>
      <c r="D65" s="11">
        <v>-2.6271284809629147</v>
      </c>
      <c r="E65" s="11">
        <v>0.74341408380524976</v>
      </c>
      <c r="F65" s="12">
        <v>-49.677</v>
      </c>
      <c r="G65" s="12">
        <v>0.60499999999999998</v>
      </c>
      <c r="H65" s="13">
        <v>1.7726929999999998E-2</v>
      </c>
      <c r="I65" s="13">
        <v>1.3069223624999998E-2</v>
      </c>
      <c r="J65" s="14">
        <v>6.8940049999999999</v>
      </c>
      <c r="K65" s="16">
        <v>0.48215819999999998</v>
      </c>
      <c r="L65" s="14">
        <v>14.29822203583803</v>
      </c>
      <c r="M65" s="14">
        <f t="shared" si="5"/>
        <v>10.940117894204979</v>
      </c>
      <c r="N65" s="15">
        <v>42992</v>
      </c>
    </row>
    <row r="66" spans="1:14" x14ac:dyDescent="0.25">
      <c r="A66" s="10">
        <v>1820</v>
      </c>
      <c r="B66" s="10" t="s">
        <v>125</v>
      </c>
      <c r="C66" s="10" t="s">
        <v>127</v>
      </c>
      <c r="D66" s="11">
        <v>-3.2484380146049485</v>
      </c>
      <c r="E66" s="11">
        <v>0.74341408380524976</v>
      </c>
      <c r="F66" s="12">
        <v>-50.268999999999998</v>
      </c>
      <c r="G66" s="12">
        <v>0.57099999999999995</v>
      </c>
      <c r="H66" s="13">
        <v>1.6388300000000001E-2</v>
      </c>
      <c r="I66" s="13">
        <v>1.1730593625000001E-2</v>
      </c>
      <c r="J66" s="14">
        <v>6.8824969999999999</v>
      </c>
      <c r="K66" s="16">
        <v>0.48624964999999998</v>
      </c>
      <c r="L66" s="14">
        <v>14.154245663724385</v>
      </c>
      <c r="M66" s="14">
        <f t="shared" si="5"/>
        <v>10.851400548664079</v>
      </c>
      <c r="N66" s="15">
        <v>42992</v>
      </c>
    </row>
    <row r="67" spans="1:14" x14ac:dyDescent="0.25">
      <c r="A67" s="10">
        <v>1820</v>
      </c>
      <c r="B67" s="10" t="s">
        <v>125</v>
      </c>
      <c r="C67" s="10" t="s">
        <v>127</v>
      </c>
      <c r="D67" s="11">
        <v>-3.1403385518260496</v>
      </c>
      <c r="E67" s="11">
        <v>0.74341408380524976</v>
      </c>
      <c r="F67" s="12">
        <v>-50.165999999999997</v>
      </c>
      <c r="G67" s="12">
        <v>0.74199999999999999</v>
      </c>
      <c r="H67" s="13">
        <v>1.85361E-2</v>
      </c>
      <c r="I67" s="13">
        <v>1.3878393624999999E-2</v>
      </c>
      <c r="J67" s="14">
        <v>6.9701620000000002</v>
      </c>
      <c r="K67" s="16">
        <v>0.49461204999999997</v>
      </c>
      <c r="L67" s="14">
        <v>14.092179921617358</v>
      </c>
      <c r="M67" s="14">
        <f t="shared" si="5"/>
        <v>10.846609552373007</v>
      </c>
      <c r="N67" s="15">
        <v>42992</v>
      </c>
    </row>
    <row r="68" spans="1:14" x14ac:dyDescent="0.25">
      <c r="A68" s="10">
        <v>1820</v>
      </c>
      <c r="B68" s="10" t="s">
        <v>125</v>
      </c>
      <c r="C68" s="10" t="s">
        <v>127</v>
      </c>
      <c r="D68" s="11">
        <v>-2.725782359615514</v>
      </c>
      <c r="E68" s="11">
        <v>0.74341408380524976</v>
      </c>
      <c r="F68" s="12">
        <v>-49.771000000000001</v>
      </c>
      <c r="G68" s="12">
        <v>0.6</v>
      </c>
      <c r="H68" s="13">
        <v>1.7103090000000001E-2</v>
      </c>
      <c r="I68" s="13">
        <v>1.2445383625000001E-2</v>
      </c>
      <c r="J68" s="14">
        <v>6.921894</v>
      </c>
      <c r="K68" s="16">
        <v>0.48751155000000002</v>
      </c>
      <c r="L68" s="14">
        <v>14.198420529728988</v>
      </c>
      <c r="M68" s="14">
        <f t="shared" si="5"/>
        <v>10.891846104134535</v>
      </c>
      <c r="N68" s="15">
        <v>42992</v>
      </c>
    </row>
    <row r="69" spans="1:14" x14ac:dyDescent="0.25">
      <c r="A69" s="10">
        <v>1820</v>
      </c>
      <c r="B69" s="10" t="s">
        <v>125</v>
      </c>
      <c r="C69" s="10" t="s">
        <v>127</v>
      </c>
      <c r="D69" s="11">
        <v>-2.8989514019313045</v>
      </c>
      <c r="E69" s="11">
        <v>0.74341408380524976</v>
      </c>
      <c r="F69" s="12">
        <v>-49.936</v>
      </c>
      <c r="G69" s="12">
        <v>0.58799999999999997</v>
      </c>
      <c r="H69" s="13">
        <v>1.8703629999999999E-2</v>
      </c>
      <c r="I69" s="13">
        <v>1.4045923624999998E-2</v>
      </c>
      <c r="J69" s="14">
        <v>6.9117629999999997</v>
      </c>
      <c r="K69" s="16">
        <v>0.48310399999999998</v>
      </c>
      <c r="L69" s="14">
        <v>14.306987729350203</v>
      </c>
      <c r="M69" s="14">
        <f t="shared" si="5"/>
        <v>10.951860549132947</v>
      </c>
      <c r="N69" s="15">
        <v>42992</v>
      </c>
    </row>
    <row r="70" spans="1:14" x14ac:dyDescent="0.25">
      <c r="A70" s="10">
        <v>1820</v>
      </c>
      <c r="B70" s="10" t="s">
        <v>125</v>
      </c>
      <c r="C70" s="10" t="s">
        <v>127</v>
      </c>
      <c r="D70" s="11">
        <v>-3.7081231087522371</v>
      </c>
      <c r="E70" s="11">
        <v>0.74341408380524976</v>
      </c>
      <c r="F70" s="12">
        <v>-50.707000000000001</v>
      </c>
      <c r="G70" s="12">
        <v>0.74399999999999999</v>
      </c>
      <c r="H70" s="13">
        <v>1.828169E-2</v>
      </c>
      <c r="I70" s="13">
        <v>1.3623983624999999E-2</v>
      </c>
      <c r="J70" s="14">
        <v>6.9326840000000001</v>
      </c>
      <c r="K70" s="16">
        <v>0.47934595000000002</v>
      </c>
      <c r="L70" s="14">
        <v>14.462798736486665</v>
      </c>
      <c r="M70" s="14">
        <f t="shared" si="5"/>
        <v>11.050814945087316</v>
      </c>
      <c r="N70" s="15">
        <v>42992</v>
      </c>
    </row>
    <row r="71" spans="1:14" x14ac:dyDescent="0.25">
      <c r="A71" s="10">
        <v>1820</v>
      </c>
      <c r="B71" s="10" t="s">
        <v>125</v>
      </c>
      <c r="C71" s="10" t="s">
        <v>127</v>
      </c>
      <c r="D71" s="11">
        <v>-2.6187324061839323</v>
      </c>
      <c r="E71" s="11">
        <v>0.74341408380524976</v>
      </c>
      <c r="F71" s="12">
        <v>-49.668999999999997</v>
      </c>
      <c r="G71" s="25">
        <v>1.0620000000000001</v>
      </c>
      <c r="H71" s="13">
        <v>1.68681E-2</v>
      </c>
      <c r="I71" s="13">
        <v>1.2210393625E-2</v>
      </c>
      <c r="J71" s="14">
        <v>6.830527</v>
      </c>
      <c r="K71" s="16">
        <v>0.48157034999999998</v>
      </c>
      <c r="L71" s="14">
        <v>14.183861194942754</v>
      </c>
      <c r="M71" s="14">
        <f t="shared" si="5"/>
        <v>10.849505539770099</v>
      </c>
      <c r="N71" s="15">
        <v>42992</v>
      </c>
    </row>
    <row r="72" spans="1:14" x14ac:dyDescent="0.25">
      <c r="A72" s="10">
        <v>1820</v>
      </c>
      <c r="B72" s="10" t="s">
        <v>125</v>
      </c>
      <c r="C72" s="10" t="s">
        <v>126</v>
      </c>
      <c r="D72" s="11">
        <v>-2.7499210746050329</v>
      </c>
      <c r="E72" s="11">
        <v>0.74341408380524976</v>
      </c>
      <c r="F72" s="12">
        <v>-49.793999999999997</v>
      </c>
      <c r="G72" s="12">
        <v>0.68300000000000005</v>
      </c>
      <c r="H72" s="13">
        <v>2.1002400000000001E-2</v>
      </c>
      <c r="I72" s="13">
        <v>1.6344693625E-2</v>
      </c>
      <c r="J72" s="14">
        <v>6.9665970000000002</v>
      </c>
      <c r="K72" s="16">
        <v>0.48279309999999998</v>
      </c>
      <c r="L72" s="14">
        <v>14.429777476107262</v>
      </c>
      <c r="M72" s="14">
        <f t="shared" si="5"/>
        <v>11.044187071798978</v>
      </c>
      <c r="N72" s="15">
        <v>42992</v>
      </c>
    </row>
    <row r="73" spans="1:14" x14ac:dyDescent="0.25">
      <c r="A73" s="10">
        <v>1820</v>
      </c>
      <c r="B73" s="10" t="s">
        <v>125</v>
      </c>
      <c r="C73" s="10" t="s">
        <v>126</v>
      </c>
      <c r="D73" s="11">
        <v>-3.2673291828575479</v>
      </c>
      <c r="E73" s="11">
        <v>0.74341408380524976</v>
      </c>
      <c r="F73" s="12">
        <v>-50.286999999999999</v>
      </c>
      <c r="G73" s="12">
        <v>0.58399999999999996</v>
      </c>
      <c r="H73" s="13">
        <v>1.9321229999999998E-2</v>
      </c>
      <c r="I73" s="13">
        <v>1.4663523624999997E-2</v>
      </c>
      <c r="J73" s="14">
        <v>7.0292940000000002</v>
      </c>
      <c r="K73" s="16">
        <v>0.48378399999999999</v>
      </c>
      <c r="L73" s="14">
        <v>14.529819092818283</v>
      </c>
      <c r="M73" s="14">
        <f t="shared" si="5"/>
        <v>11.1261032251529</v>
      </c>
      <c r="N73" s="15">
        <v>42992</v>
      </c>
    </row>
    <row r="74" spans="1:14" x14ac:dyDescent="0.25">
      <c r="A74" s="10">
        <v>1820</v>
      </c>
      <c r="B74" s="10" t="s">
        <v>125</v>
      </c>
      <c r="C74" s="10" t="s">
        <v>126</v>
      </c>
      <c r="D74" s="11">
        <v>-3.7375093704784534</v>
      </c>
      <c r="E74" s="11">
        <v>0.74341408380524976</v>
      </c>
      <c r="F74" s="12">
        <v>-50.734999999999999</v>
      </c>
      <c r="G74" s="12">
        <v>0.65</v>
      </c>
      <c r="H74" s="13">
        <v>1.9210100000000001E-2</v>
      </c>
      <c r="I74" s="13">
        <v>1.4552393625E-2</v>
      </c>
      <c r="J74" s="14">
        <v>6.8496199999999998</v>
      </c>
      <c r="K74" s="16">
        <v>0.48248530000000001</v>
      </c>
      <c r="L74" s="14">
        <v>14.196536143173688</v>
      </c>
      <c r="M74" s="14">
        <f t="shared" si="5"/>
        <v>10.864043935679387</v>
      </c>
      <c r="N74" s="15">
        <v>42992</v>
      </c>
    </row>
    <row r="75" spans="1:14" x14ac:dyDescent="0.25">
      <c r="A75" s="10"/>
      <c r="B75" s="10"/>
      <c r="C75" s="10"/>
      <c r="D75" s="11"/>
      <c r="E75" s="11"/>
      <c r="F75" s="10"/>
      <c r="G75" s="10"/>
      <c r="H75" s="10"/>
      <c r="I75" s="10"/>
      <c r="J75" s="10"/>
      <c r="K75" s="10"/>
      <c r="L75" s="10"/>
      <c r="M75" s="10"/>
      <c r="N75" s="24"/>
    </row>
    <row r="76" spans="1:14" x14ac:dyDescent="0.25">
      <c r="A76" s="10">
        <v>1840</v>
      </c>
      <c r="B76" s="10" t="s">
        <v>128</v>
      </c>
      <c r="C76" s="10" t="s">
        <v>126</v>
      </c>
      <c r="D76" s="11">
        <v>-3.2333537143085511</v>
      </c>
      <c r="E76" s="11">
        <v>0.70627266082481865</v>
      </c>
      <c r="F76" s="14">
        <v>-50.631</v>
      </c>
      <c r="G76" s="14">
        <v>0.69199999999999995</v>
      </c>
      <c r="H76" s="13">
        <v>1.5646879999999998E-2</v>
      </c>
      <c r="I76" s="13">
        <v>1.2161237124999998E-2</v>
      </c>
      <c r="J76" s="14">
        <v>6.773587</v>
      </c>
      <c r="K76" s="16">
        <v>0.45271774999999997</v>
      </c>
      <c r="L76" s="14">
        <v>14.962053067280884</v>
      </c>
      <c r="M76" s="14">
        <f t="shared" ref="M76:M80" si="6">J76/(K76+0.158)</f>
        <v>11.091190652310337</v>
      </c>
      <c r="N76" s="15">
        <v>42968</v>
      </c>
    </row>
    <row r="77" spans="1:14" x14ac:dyDescent="0.25">
      <c r="A77" s="10">
        <v>1840</v>
      </c>
      <c r="B77" s="10" t="s">
        <v>128</v>
      </c>
      <c r="C77" s="10" t="s">
        <v>126</v>
      </c>
      <c r="D77" s="11">
        <v>-4.0690943488178588</v>
      </c>
      <c r="E77" s="11">
        <v>0.70627266082481865</v>
      </c>
      <c r="F77" s="14">
        <v>-51.427</v>
      </c>
      <c r="G77" s="14">
        <v>0.67900000000000005</v>
      </c>
      <c r="H77" s="13">
        <v>1.441052E-2</v>
      </c>
      <c r="I77" s="13">
        <v>1.0924877124999999E-2</v>
      </c>
      <c r="J77" s="14">
        <v>6.5693149999999996</v>
      </c>
      <c r="K77" s="16">
        <v>0.43085715000000002</v>
      </c>
      <c r="L77" s="14">
        <v>15.247083633171689</v>
      </c>
      <c r="M77" s="14">
        <f t="shared" si="6"/>
        <v>11.156041834594348</v>
      </c>
      <c r="N77" s="15">
        <v>42968</v>
      </c>
    </row>
    <row r="78" spans="1:14" x14ac:dyDescent="0.25">
      <c r="A78" s="10">
        <v>1840</v>
      </c>
      <c r="B78" s="10" t="s">
        <v>128</v>
      </c>
      <c r="C78" s="10" t="s">
        <v>126</v>
      </c>
      <c r="D78" s="11">
        <v>-5.0169926391392394</v>
      </c>
      <c r="E78" s="11">
        <v>0.75869361404983404</v>
      </c>
      <c r="F78" s="14">
        <v>-52.256999999999998</v>
      </c>
      <c r="G78" s="14">
        <v>0.54100000000000004</v>
      </c>
      <c r="H78" s="13">
        <v>1.6455979999999999E-2</v>
      </c>
      <c r="I78" s="13">
        <v>1.3433327999999998E-2</v>
      </c>
      <c r="J78" s="14">
        <v>6.589982</v>
      </c>
      <c r="K78" s="16">
        <v>0.42353530000000006</v>
      </c>
      <c r="L78" s="14">
        <v>15.559463402460194</v>
      </c>
      <c r="M78" s="14">
        <f t="shared" si="6"/>
        <v>11.332041236361746</v>
      </c>
      <c r="N78" s="15">
        <v>42968</v>
      </c>
    </row>
    <row r="79" spans="1:14" x14ac:dyDescent="0.25">
      <c r="A79" s="10">
        <v>1840</v>
      </c>
      <c r="B79" s="10" t="s">
        <v>128</v>
      </c>
      <c r="C79" s="10" t="s">
        <v>126</v>
      </c>
      <c r="D79" s="11">
        <v>-4.0374874928414961</v>
      </c>
      <c r="E79" s="11">
        <v>0.75869361404983404</v>
      </c>
      <c r="F79" s="14">
        <v>-51.323999999999998</v>
      </c>
      <c r="G79" s="14">
        <v>0.56899999999999995</v>
      </c>
      <c r="H79" s="13">
        <v>1.4678099999999999E-2</v>
      </c>
      <c r="I79" s="13">
        <v>1.1655447999999999E-2</v>
      </c>
      <c r="J79" s="14">
        <v>6.5028670000000002</v>
      </c>
      <c r="K79" s="16">
        <v>0.42078009999999999</v>
      </c>
      <c r="L79" s="14">
        <v>15.454312121699672</v>
      </c>
      <c r="M79" s="14">
        <f t="shared" si="6"/>
        <v>11.235470950020568</v>
      </c>
      <c r="N79" s="15">
        <v>42968</v>
      </c>
    </row>
    <row r="80" spans="1:14" x14ac:dyDescent="0.25">
      <c r="A80" s="10">
        <v>1840</v>
      </c>
      <c r="B80" s="10" t="s">
        <v>128</v>
      </c>
      <c r="C80" s="10" t="s">
        <v>126</v>
      </c>
      <c r="D80" s="11">
        <v>-3.6280480426206241</v>
      </c>
      <c r="E80" s="11">
        <v>0.75869361404983404</v>
      </c>
      <c r="F80" s="14">
        <v>-50.933999999999997</v>
      </c>
      <c r="G80" s="14">
        <v>0.49199999999999999</v>
      </c>
      <c r="H80" s="13">
        <v>1.324387E-2</v>
      </c>
      <c r="I80" s="13">
        <v>1.0221218000000001E-2</v>
      </c>
      <c r="J80" s="14">
        <v>6.530939</v>
      </c>
      <c r="K80" s="14">
        <v>0.4172208</v>
      </c>
      <c r="L80" s="14">
        <v>15.653435782683893</v>
      </c>
      <c r="M80" s="14">
        <f t="shared" si="6"/>
        <v>11.353794925357359</v>
      </c>
      <c r="N80" s="15">
        <v>42968</v>
      </c>
    </row>
    <row r="81" spans="1:14" x14ac:dyDescent="0.25">
      <c r="A81" s="10">
        <v>1840</v>
      </c>
      <c r="B81" s="10" t="s">
        <v>128</v>
      </c>
      <c r="C81" s="10" t="s">
        <v>126</v>
      </c>
      <c r="D81" s="11">
        <v>-3.8467811300902932</v>
      </c>
      <c r="E81" s="11">
        <v>0.96507764306446076</v>
      </c>
      <c r="F81" s="12">
        <v>-51.43</v>
      </c>
      <c r="G81" s="12">
        <v>0.63</v>
      </c>
      <c r="H81" s="13">
        <v>1.118414E-2</v>
      </c>
      <c r="I81" s="13">
        <v>6.0472122500000005E-3</v>
      </c>
      <c r="J81" s="14">
        <v>7.2157030000000004</v>
      </c>
      <c r="K81" s="16">
        <v>0.47956730000000003</v>
      </c>
      <c r="L81" s="14">
        <v>15.046278176180904</v>
      </c>
      <c r="M81" s="14">
        <f t="shared" ref="M81:M86" si="7">J81/(K81+0.148)</f>
        <v>11.497895126148224</v>
      </c>
      <c r="N81" s="15">
        <v>42992</v>
      </c>
    </row>
    <row r="82" spans="1:14" x14ac:dyDescent="0.25">
      <c r="A82" s="10">
        <v>1840</v>
      </c>
      <c r="B82" s="10" t="s">
        <v>128</v>
      </c>
      <c r="C82" s="10" t="s">
        <v>126</v>
      </c>
      <c r="D82" s="11">
        <v>-3.952847603946541</v>
      </c>
      <c r="E82" s="11">
        <v>0.96507764306446076</v>
      </c>
      <c r="F82" s="12">
        <v>-51.530999999999999</v>
      </c>
      <c r="G82" s="12">
        <v>0.57799999999999996</v>
      </c>
      <c r="H82" s="13">
        <v>9.7010220000000001E-3</v>
      </c>
      <c r="I82" s="13">
        <v>4.5640942500000002E-3</v>
      </c>
      <c r="J82" s="14">
        <v>7.3012889999999997</v>
      </c>
      <c r="K82" s="16">
        <v>0.47849599999999992</v>
      </c>
      <c r="L82" s="14">
        <v>15.258829749882969</v>
      </c>
      <c r="M82" s="14">
        <f t="shared" si="7"/>
        <v>11.654166985902544</v>
      </c>
      <c r="N82" s="15">
        <v>42992</v>
      </c>
    </row>
    <row r="83" spans="1:14" x14ac:dyDescent="0.25">
      <c r="A83" s="10">
        <v>1840</v>
      </c>
      <c r="B83" s="10" t="s">
        <v>128</v>
      </c>
      <c r="C83" s="10" t="s">
        <v>126</v>
      </c>
      <c r="D83" s="11">
        <v>-5.0376660939817075</v>
      </c>
      <c r="E83" s="11">
        <v>0.96507764306446076</v>
      </c>
      <c r="F83" s="12">
        <v>-52.564</v>
      </c>
      <c r="G83" s="12">
        <v>0.51100000000000001</v>
      </c>
      <c r="H83" s="13">
        <v>8.5401360000000003E-3</v>
      </c>
      <c r="I83" s="13">
        <v>3.4032082500000003E-3</v>
      </c>
      <c r="J83" s="14">
        <v>7.36883</v>
      </c>
      <c r="K83" s="16">
        <v>0.47656605000000002</v>
      </c>
      <c r="L83" s="14">
        <v>15.462347769002848</v>
      </c>
      <c r="M83" s="14">
        <f t="shared" si="7"/>
        <v>11.798319809410071</v>
      </c>
      <c r="N83" s="15">
        <v>42992</v>
      </c>
    </row>
    <row r="84" spans="1:14" x14ac:dyDescent="0.25">
      <c r="A84" s="10">
        <v>1840</v>
      </c>
      <c r="B84" s="10" t="s">
        <v>128</v>
      </c>
      <c r="C84" s="10" t="s">
        <v>126</v>
      </c>
      <c r="D84" s="11">
        <v>-4.1492281050468094</v>
      </c>
      <c r="E84" s="11">
        <v>0.96507764306446076</v>
      </c>
      <c r="F84" s="12">
        <v>-51.718000000000004</v>
      </c>
      <c r="G84" s="12">
        <v>0.53300000000000003</v>
      </c>
      <c r="H84" s="13">
        <v>8.4461970000000008E-3</v>
      </c>
      <c r="I84" s="13">
        <v>3.3092692500000008E-3</v>
      </c>
      <c r="J84" s="14">
        <v>7.1159049999999997</v>
      </c>
      <c r="K84" s="16">
        <v>0.47685140000000004</v>
      </c>
      <c r="L84" s="14">
        <v>14.922688703440944</v>
      </c>
      <c r="M84" s="14">
        <f t="shared" si="7"/>
        <v>11.38815564788684</v>
      </c>
      <c r="N84" s="15">
        <v>42992</v>
      </c>
    </row>
    <row r="85" spans="1:14" x14ac:dyDescent="0.25">
      <c r="A85" s="10">
        <v>1840</v>
      </c>
      <c r="B85" s="10" t="s">
        <v>128</v>
      </c>
      <c r="C85" s="10" t="s">
        <v>126</v>
      </c>
      <c r="D85" s="11">
        <v>-3.7333635144815025</v>
      </c>
      <c r="E85" s="11">
        <v>0.96507764306446076</v>
      </c>
      <c r="F85" s="12">
        <v>-51.322000000000003</v>
      </c>
      <c r="G85" s="12">
        <v>0.52300000000000002</v>
      </c>
      <c r="H85" s="13">
        <v>1.3452850000000001E-2</v>
      </c>
      <c r="I85" s="13">
        <v>8.3159222499999998E-3</v>
      </c>
      <c r="J85" s="14">
        <v>7.105982</v>
      </c>
      <c r="K85" s="16">
        <v>0.477074</v>
      </c>
      <c r="L85" s="14">
        <v>14.894926154013843</v>
      </c>
      <c r="M85" s="14">
        <f t="shared" si="7"/>
        <v>11.368225202136067</v>
      </c>
      <c r="N85" s="15">
        <v>42992</v>
      </c>
    </row>
    <row r="86" spans="1:14" x14ac:dyDescent="0.25">
      <c r="A86" s="10">
        <v>1840</v>
      </c>
      <c r="B86" s="10" t="s">
        <v>128</v>
      </c>
      <c r="C86" s="10" t="s">
        <v>126</v>
      </c>
      <c r="D86" s="11">
        <v>-4.5461897596773548</v>
      </c>
      <c r="E86" s="11">
        <v>0.96507764306446076</v>
      </c>
      <c r="F86" s="12">
        <v>-52.095999999999997</v>
      </c>
      <c r="G86" s="12">
        <v>0.83</v>
      </c>
      <c r="H86" s="13">
        <v>9.1977169999999994E-3</v>
      </c>
      <c r="I86" s="13">
        <v>4.0607892499999994E-3</v>
      </c>
      <c r="J86" s="14">
        <v>7.3264829999999996</v>
      </c>
      <c r="K86" s="16">
        <v>0.47665449999999998</v>
      </c>
      <c r="L86" s="14">
        <v>15.370636383376219</v>
      </c>
      <c r="M86" s="14">
        <f t="shared" si="7"/>
        <v>11.728856511879767</v>
      </c>
      <c r="N86" s="15">
        <v>42992</v>
      </c>
    </row>
    <row r="87" spans="1:14" x14ac:dyDescent="0.25">
      <c r="A87" s="10">
        <v>1840</v>
      </c>
      <c r="B87" s="10" t="s">
        <v>125</v>
      </c>
      <c r="C87" s="10" t="s">
        <v>130</v>
      </c>
      <c r="D87" s="11">
        <v>-5.123219470736573</v>
      </c>
      <c r="E87" s="11">
        <v>0.70627266082481865</v>
      </c>
      <c r="F87" s="14">
        <v>-52.430999999999997</v>
      </c>
      <c r="G87" s="14">
        <v>0.745</v>
      </c>
      <c r="H87" s="13">
        <v>1.211009E-2</v>
      </c>
      <c r="I87" s="13">
        <v>8.6244471250000003E-3</v>
      </c>
      <c r="J87" s="14">
        <v>7.1838800000000003</v>
      </c>
      <c r="K87" s="16">
        <v>0.45091419999999999</v>
      </c>
      <c r="L87" s="14">
        <v>15.931811417781921</v>
      </c>
      <c r="M87" s="14">
        <f t="shared" ref="M87:M90" si="8">J87/(K87+0.158)</f>
        <v>11.797852636709738</v>
      </c>
      <c r="N87" s="15">
        <v>42968</v>
      </c>
    </row>
    <row r="88" spans="1:14" x14ac:dyDescent="0.25">
      <c r="A88" s="10">
        <v>1840</v>
      </c>
      <c r="B88" s="10" t="s">
        <v>125</v>
      </c>
      <c r="C88" s="10" t="s">
        <v>130</v>
      </c>
      <c r="D88" s="11">
        <v>-3.4496383508776374</v>
      </c>
      <c r="E88" s="11">
        <v>0.70627266082481865</v>
      </c>
      <c r="F88" s="14">
        <v>-50.837000000000003</v>
      </c>
      <c r="G88" s="14">
        <v>0.624</v>
      </c>
      <c r="H88" s="13">
        <v>1.4596080000000001E-2</v>
      </c>
      <c r="I88" s="13">
        <v>1.1110437125000001E-2</v>
      </c>
      <c r="J88" s="14">
        <v>7.2993420000000002</v>
      </c>
      <c r="K88" s="16">
        <v>0.4694816</v>
      </c>
      <c r="L88" s="14">
        <v>15.547663635805963</v>
      </c>
      <c r="M88" s="14">
        <f t="shared" si="8"/>
        <v>11.632758633878668</v>
      </c>
      <c r="N88" s="15">
        <v>42968</v>
      </c>
    </row>
    <row r="89" spans="1:14" x14ac:dyDescent="0.25">
      <c r="A89" s="10">
        <v>1840</v>
      </c>
      <c r="B89" s="10" t="s">
        <v>125</v>
      </c>
      <c r="C89" s="10" t="s">
        <v>130</v>
      </c>
      <c r="D89" s="11">
        <v>-3.4223402899514754</v>
      </c>
      <c r="E89" s="11">
        <v>0.70627266082481865</v>
      </c>
      <c r="F89" s="14">
        <v>-50.811</v>
      </c>
      <c r="G89" s="14">
        <v>0.56499999999999995</v>
      </c>
      <c r="H89" s="13">
        <v>1.471191E-2</v>
      </c>
      <c r="I89" s="13">
        <v>1.1226267125E-2</v>
      </c>
      <c r="J89" s="14">
        <v>6.8744800000000001</v>
      </c>
      <c r="K89" s="16">
        <v>0.44791135000000004</v>
      </c>
      <c r="L89" s="14">
        <v>15.347858454580352</v>
      </c>
      <c r="M89" s="14">
        <f t="shared" si="8"/>
        <v>11.34568613048757</v>
      </c>
      <c r="N89" s="15">
        <v>42968</v>
      </c>
    </row>
    <row r="90" spans="1:14" x14ac:dyDescent="0.25">
      <c r="A90" s="10">
        <v>1840</v>
      </c>
      <c r="B90" s="10" t="s">
        <v>125</v>
      </c>
      <c r="C90" s="10" t="s">
        <v>130</v>
      </c>
      <c r="D90" s="11">
        <v>-4.4092701849748339</v>
      </c>
      <c r="E90" s="11">
        <v>0.70627266082481865</v>
      </c>
      <c r="F90" s="14">
        <v>-51.750999999999998</v>
      </c>
      <c r="G90" s="14">
        <v>0.754</v>
      </c>
      <c r="H90" s="13">
        <v>1.354314E-2</v>
      </c>
      <c r="I90" s="13">
        <v>1.0057497125E-2</v>
      </c>
      <c r="J90" s="14">
        <v>6.7811719999999998</v>
      </c>
      <c r="K90" s="16">
        <v>0.45187829999999996</v>
      </c>
      <c r="L90" s="14">
        <v>15.006633423202665</v>
      </c>
      <c r="M90" s="14">
        <f t="shared" si="8"/>
        <v>11.118893720271732</v>
      </c>
      <c r="N90" s="15">
        <v>42968</v>
      </c>
    </row>
    <row r="91" spans="1:14" x14ac:dyDescent="0.25">
      <c r="A91" s="10">
        <v>1840</v>
      </c>
      <c r="B91" s="10" t="s">
        <v>125</v>
      </c>
      <c r="C91" s="10" t="s">
        <v>129</v>
      </c>
      <c r="D91" s="11">
        <v>-4.6386041131362132</v>
      </c>
      <c r="E91" s="11">
        <v>0.96507764306446076</v>
      </c>
      <c r="F91" s="12">
        <v>-52.183999999999997</v>
      </c>
      <c r="G91" s="12">
        <v>0.73799999999999999</v>
      </c>
      <c r="H91" s="13">
        <v>9.8378649999999995E-3</v>
      </c>
      <c r="I91" s="13">
        <v>4.7009372499999995E-3</v>
      </c>
      <c r="J91" s="14">
        <v>7.1069610000000001</v>
      </c>
      <c r="K91" s="16">
        <v>0.47690094999999999</v>
      </c>
      <c r="L91" s="14">
        <v>14.902383817855679</v>
      </c>
      <c r="M91" s="14">
        <f t="shared" ref="M91:M96" si="9">J91/(K91+0.148)</f>
        <v>11.372939983528589</v>
      </c>
      <c r="N91" s="15">
        <v>42992</v>
      </c>
    </row>
    <row r="92" spans="1:14" x14ac:dyDescent="0.25">
      <c r="A92" s="10">
        <v>1840</v>
      </c>
      <c r="B92" s="10" t="s">
        <v>125</v>
      </c>
      <c r="C92" s="10" t="s">
        <v>129</v>
      </c>
      <c r="D92" s="11">
        <v>-4.0893688079199908</v>
      </c>
      <c r="E92" s="11">
        <v>0.96507764306446076</v>
      </c>
      <c r="F92" s="12">
        <v>-51.661000000000001</v>
      </c>
      <c r="G92" s="12">
        <v>0.76800000000000002</v>
      </c>
      <c r="H92" s="13">
        <v>1.2889370000000001E-2</v>
      </c>
      <c r="I92" s="13">
        <v>7.7524422500000007E-3</v>
      </c>
      <c r="J92" s="14">
        <v>7.1198439999999996</v>
      </c>
      <c r="K92" s="16">
        <v>0.47848619999999997</v>
      </c>
      <c r="L92" s="14">
        <v>14.879935931276597</v>
      </c>
      <c r="M92" s="14">
        <f t="shared" si="9"/>
        <v>11.364725990772023</v>
      </c>
      <c r="N92" s="15">
        <v>42992</v>
      </c>
    </row>
    <row r="93" spans="1:14" x14ac:dyDescent="0.25">
      <c r="A93" s="10">
        <v>1840</v>
      </c>
      <c r="B93" s="10" t="s">
        <v>125</v>
      </c>
      <c r="C93" s="10" t="s">
        <v>129</v>
      </c>
      <c r="D93" s="11">
        <v>-4.7298117154043195</v>
      </c>
      <c r="E93" s="11">
        <v>0.98060564375870662</v>
      </c>
      <c r="F93" s="12">
        <v>-52.231999999999999</v>
      </c>
      <c r="G93" s="12">
        <v>0.45</v>
      </c>
      <c r="H93" s="13">
        <v>1.1413090000000001E-2</v>
      </c>
      <c r="I93" s="13">
        <v>6.8063561250000003E-3</v>
      </c>
      <c r="J93" s="14">
        <v>7.1149329999999997</v>
      </c>
      <c r="K93" s="16">
        <v>0.47862479999999996</v>
      </c>
      <c r="L93" s="14">
        <v>14.865366357948858</v>
      </c>
      <c r="M93" s="14">
        <f t="shared" si="9"/>
        <v>11.354375058248571</v>
      </c>
      <c r="N93" s="15">
        <v>42992</v>
      </c>
    </row>
    <row r="94" spans="1:14" x14ac:dyDescent="0.25">
      <c r="A94" s="10">
        <v>1840</v>
      </c>
      <c r="B94" s="10" t="s">
        <v>125</v>
      </c>
      <c r="C94" s="10" t="s">
        <v>129</v>
      </c>
      <c r="D94" s="11">
        <v>-4.198450965440137</v>
      </c>
      <c r="E94" s="11">
        <v>0.98060564375870662</v>
      </c>
      <c r="F94" s="12">
        <v>-51.725999999999999</v>
      </c>
      <c r="G94" s="12">
        <v>0.41</v>
      </c>
      <c r="H94" s="13">
        <v>1.1972099999999999E-2</v>
      </c>
      <c r="I94" s="13">
        <v>7.365366124999999E-3</v>
      </c>
      <c r="J94" s="14">
        <v>7.1362379999999996</v>
      </c>
      <c r="K94" s="16">
        <v>0.47636975000000004</v>
      </c>
      <c r="L94" s="14">
        <v>14.980460031309711</v>
      </c>
      <c r="M94" s="14">
        <f t="shared" si="9"/>
        <v>11.429506314167204</v>
      </c>
      <c r="N94" s="15">
        <v>42992</v>
      </c>
    </row>
    <row r="95" spans="1:14" x14ac:dyDescent="0.25">
      <c r="A95" s="10">
        <v>1840</v>
      </c>
      <c r="B95" s="10" t="s">
        <v>125</v>
      </c>
      <c r="C95" s="10" t="s">
        <v>129</v>
      </c>
      <c r="D95" s="11">
        <v>-5.0679503744722743</v>
      </c>
      <c r="E95" s="11">
        <v>0.98060564375870662</v>
      </c>
      <c r="F95" s="12">
        <v>-52.554000000000002</v>
      </c>
      <c r="G95" s="12">
        <v>0.79500000000000004</v>
      </c>
      <c r="H95" s="13">
        <v>1.138111E-2</v>
      </c>
      <c r="I95" s="13">
        <v>6.7743761249999994E-3</v>
      </c>
      <c r="J95" s="14">
        <v>7.4166639999999999</v>
      </c>
      <c r="K95" s="16">
        <v>0.47404285000000002</v>
      </c>
      <c r="L95" s="14">
        <v>15.645556092661243</v>
      </c>
      <c r="M95" s="14">
        <f t="shared" si="9"/>
        <v>11.923075717372203</v>
      </c>
      <c r="N95" s="15">
        <v>42992</v>
      </c>
    </row>
    <row r="96" spans="1:14" x14ac:dyDescent="0.25">
      <c r="A96" s="10">
        <v>1840</v>
      </c>
      <c r="B96" s="10" t="s">
        <v>125</v>
      </c>
      <c r="C96" s="10" t="s">
        <v>129</v>
      </c>
      <c r="D96" s="11">
        <v>-4.4273771383495086</v>
      </c>
      <c r="E96" s="11">
        <v>0.98060564375870662</v>
      </c>
      <c r="F96" s="12">
        <v>-51.944000000000003</v>
      </c>
      <c r="G96" s="12">
        <v>0.64800000000000002</v>
      </c>
      <c r="H96" s="13">
        <v>1.1581070000000001E-2</v>
      </c>
      <c r="I96" s="13">
        <v>6.9743361250000002E-3</v>
      </c>
      <c r="J96" s="14">
        <v>7.1339199999999998</v>
      </c>
      <c r="K96" s="16">
        <v>0.47576504999999997</v>
      </c>
      <c r="L96" s="14">
        <v>14.994628125794446</v>
      </c>
      <c r="M96" s="14">
        <f t="shared" si="9"/>
        <v>11.436870340843882</v>
      </c>
      <c r="N96" s="15">
        <v>42992</v>
      </c>
    </row>
    <row r="97" spans="1:14" x14ac:dyDescent="0.25">
      <c r="A97" s="10">
        <v>1840</v>
      </c>
      <c r="B97" s="10" t="s">
        <v>131</v>
      </c>
      <c r="C97" s="10" t="s">
        <v>132</v>
      </c>
      <c r="D97" s="11">
        <v>-4.2213335347522918</v>
      </c>
      <c r="E97" s="11">
        <v>0.70627266082481865</v>
      </c>
      <c r="F97" s="14">
        <v>-51.572000000000003</v>
      </c>
      <c r="G97" s="14">
        <v>0.56499999999999995</v>
      </c>
      <c r="H97" s="13">
        <v>2.3565409999999998E-2</v>
      </c>
      <c r="I97" s="21">
        <v>2.0079767124999998E-2</v>
      </c>
      <c r="J97" s="22">
        <v>6.2162309999999996</v>
      </c>
      <c r="K97" s="22">
        <v>0.44760420000000001</v>
      </c>
      <c r="L97" s="22">
        <v>13.887785235259186</v>
      </c>
      <c r="M97" s="14">
        <f t="shared" ref="M97" si="10">J97/(K97+0.158)</f>
        <v>10.264511045332908</v>
      </c>
      <c r="N97" s="15">
        <v>42968</v>
      </c>
    </row>
    <row r="98" spans="1:14" x14ac:dyDescent="0.25">
      <c r="A98" s="10">
        <v>1840</v>
      </c>
      <c r="B98" s="10" t="s">
        <v>131</v>
      </c>
      <c r="C98" s="10" t="s">
        <v>132</v>
      </c>
      <c r="D98" s="11">
        <v>-3.1568239684706123</v>
      </c>
      <c r="E98" s="11">
        <v>0.96507764306446076</v>
      </c>
      <c r="F98" s="12">
        <v>-50.773000000000003</v>
      </c>
      <c r="G98" s="12">
        <v>0.70199999999999996</v>
      </c>
      <c r="H98" s="13">
        <v>8.8500709999999993E-3</v>
      </c>
      <c r="I98" s="13">
        <v>3.7131432499999993E-3</v>
      </c>
      <c r="J98" s="14">
        <v>7.3108040000000001</v>
      </c>
      <c r="K98" s="16">
        <v>0.48037235</v>
      </c>
      <c r="L98" s="14">
        <v>15.219035816695111</v>
      </c>
      <c r="M98" s="14">
        <f t="shared" ref="M98" si="11">J98/(K98+0.148)</f>
        <v>11.634509379669554</v>
      </c>
      <c r="N98" s="15">
        <v>42992</v>
      </c>
    </row>
  </sheetData>
  <phoneticPr fontId="5" type="noConversion"/>
  <conditionalFormatting sqref="K1">
    <cfRule type="cellIs" dxfId="39" priority="40" operator="between">
      <formula>0.1</formula>
      <formula>0.42</formula>
    </cfRule>
  </conditionalFormatting>
  <conditionalFormatting sqref="K98">
    <cfRule type="cellIs" dxfId="38" priority="1" operator="between">
      <formula>0.01</formula>
      <formula>0.46</formula>
    </cfRule>
  </conditionalFormatting>
  <conditionalFormatting sqref="K2">
    <cfRule type="cellIs" dxfId="37" priority="39" operator="between">
      <formula>0.01</formula>
      <formula>0.46</formula>
    </cfRule>
  </conditionalFormatting>
  <conditionalFormatting sqref="K4:K5">
    <cfRule type="cellIs" dxfId="36" priority="38" operator="between">
      <formula>0.01</formula>
      <formula>0.46</formula>
    </cfRule>
  </conditionalFormatting>
  <conditionalFormatting sqref="K6:K9">
    <cfRule type="cellIs" dxfId="35" priority="37" operator="between">
      <formula>0.01</formula>
      <formula>0.46</formula>
    </cfRule>
  </conditionalFormatting>
  <conditionalFormatting sqref="K11">
    <cfRule type="cellIs" dxfId="34" priority="36" operator="between">
      <formula>0.1</formula>
      <formula>0.42</formula>
    </cfRule>
  </conditionalFormatting>
  <conditionalFormatting sqref="K12:K13">
    <cfRule type="cellIs" dxfId="33" priority="35" operator="between">
      <formula>0.1</formula>
      <formula>0.42</formula>
    </cfRule>
  </conditionalFormatting>
  <conditionalFormatting sqref="K14">
    <cfRule type="cellIs" dxfId="32" priority="34" operator="between">
      <formula>0.1</formula>
      <formula>0.42</formula>
    </cfRule>
  </conditionalFormatting>
  <conditionalFormatting sqref="K15:K17">
    <cfRule type="cellIs" dxfId="31" priority="33" operator="between">
      <formula>0.1</formula>
      <formula>0.42</formula>
    </cfRule>
  </conditionalFormatting>
  <conditionalFormatting sqref="K18">
    <cfRule type="cellIs" dxfId="30" priority="32" operator="between">
      <formula>0.1</formula>
      <formula>0.42</formula>
    </cfRule>
  </conditionalFormatting>
  <conditionalFormatting sqref="K19">
    <cfRule type="cellIs" dxfId="29" priority="31" operator="between">
      <formula>0.1</formula>
      <formula>0.42</formula>
    </cfRule>
  </conditionalFormatting>
  <conditionalFormatting sqref="K20">
    <cfRule type="cellIs" dxfId="28" priority="30" operator="between">
      <formula>0.1</formula>
      <formula>0.42</formula>
    </cfRule>
  </conditionalFormatting>
  <conditionalFormatting sqref="K23">
    <cfRule type="cellIs" dxfId="27" priority="29" operator="between">
      <formula>0.1</formula>
      <formula>0.42</formula>
    </cfRule>
  </conditionalFormatting>
  <conditionalFormatting sqref="K24">
    <cfRule type="cellIs" dxfId="26" priority="28" operator="between">
      <formula>0.1</formula>
      <formula>0.42</formula>
    </cfRule>
  </conditionalFormatting>
  <conditionalFormatting sqref="K25">
    <cfRule type="cellIs" dxfId="25" priority="27" operator="between">
      <formula>0.1</formula>
      <formula>0.42</formula>
    </cfRule>
  </conditionalFormatting>
  <conditionalFormatting sqref="K26">
    <cfRule type="cellIs" dxfId="24" priority="26" operator="between">
      <formula>0.1</formula>
      <formula>0.42</formula>
    </cfRule>
  </conditionalFormatting>
  <conditionalFormatting sqref="K27:K28">
    <cfRule type="cellIs" dxfId="23" priority="25" operator="between">
      <formula>0.1</formula>
      <formula>0.42</formula>
    </cfRule>
  </conditionalFormatting>
  <conditionalFormatting sqref="K76">
    <cfRule type="cellIs" dxfId="22" priority="24" operator="between">
      <formula>0.1</formula>
      <formula>0.42</formula>
    </cfRule>
  </conditionalFormatting>
  <conditionalFormatting sqref="K77">
    <cfRule type="cellIs" dxfId="21" priority="23" operator="between">
      <formula>0.1</formula>
      <formula>0.42</formula>
    </cfRule>
  </conditionalFormatting>
  <conditionalFormatting sqref="K78:K79">
    <cfRule type="cellIs" dxfId="20" priority="22" operator="between">
      <formula>0.1</formula>
      <formula>0.42</formula>
    </cfRule>
  </conditionalFormatting>
  <conditionalFormatting sqref="K87:K88">
    <cfRule type="cellIs" dxfId="19" priority="21" operator="between">
      <formula>0.1</formula>
      <formula>0.42</formula>
    </cfRule>
  </conditionalFormatting>
  <conditionalFormatting sqref="K89:K90">
    <cfRule type="cellIs" dxfId="18" priority="20" operator="between">
      <formula>0.1</formula>
      <formula>0.42</formula>
    </cfRule>
  </conditionalFormatting>
  <conditionalFormatting sqref="K97">
    <cfRule type="cellIs" dxfId="17" priority="19" operator="between">
      <formula>0.1</formula>
      <formula>0.42</formula>
    </cfRule>
  </conditionalFormatting>
  <conditionalFormatting sqref="K30:K31">
    <cfRule type="cellIs" dxfId="16" priority="18" operator="between">
      <formula>0.01</formula>
      <formula>0.46</formula>
    </cfRule>
  </conditionalFormatting>
  <conditionalFormatting sqref="K32:K33">
    <cfRule type="cellIs" dxfId="15" priority="17" operator="between">
      <formula>0.01</formula>
      <formula>0.46</formula>
    </cfRule>
  </conditionalFormatting>
  <conditionalFormatting sqref="K34:K35">
    <cfRule type="cellIs" dxfId="14" priority="16" operator="between">
      <formula>0.01</formula>
      <formula>0.46</formula>
    </cfRule>
  </conditionalFormatting>
  <conditionalFormatting sqref="K36:K37">
    <cfRule type="cellIs" dxfId="13" priority="15" operator="between">
      <formula>0.01</formula>
      <formula>0.46</formula>
    </cfRule>
  </conditionalFormatting>
  <conditionalFormatting sqref="K38:K42">
    <cfRule type="cellIs" dxfId="12" priority="14" operator="between">
      <formula>0.01</formula>
      <formula>0.46</formula>
    </cfRule>
  </conditionalFormatting>
  <conditionalFormatting sqref="K43:K44">
    <cfRule type="cellIs" dxfId="11" priority="13" operator="between">
      <formula>0.01</formula>
      <formula>0.46</formula>
    </cfRule>
  </conditionalFormatting>
  <conditionalFormatting sqref="K46">
    <cfRule type="cellIs" dxfId="10" priority="12" operator="between">
      <formula>0.01</formula>
      <formula>0.46</formula>
    </cfRule>
  </conditionalFormatting>
  <conditionalFormatting sqref="K47:K50">
    <cfRule type="cellIs" dxfId="9" priority="11" operator="between">
      <formula>0.01</formula>
      <formula>0.46</formula>
    </cfRule>
  </conditionalFormatting>
  <conditionalFormatting sqref="K51">
    <cfRule type="cellIs" dxfId="8" priority="10" operator="between">
      <formula>0.01</formula>
      <formula>0.46</formula>
    </cfRule>
  </conditionalFormatting>
  <conditionalFormatting sqref="K52">
    <cfRule type="cellIs" dxfId="7" priority="9" operator="between">
      <formula>0.01</formula>
      <formula>0.46</formula>
    </cfRule>
  </conditionalFormatting>
  <conditionalFormatting sqref="K53:K54">
    <cfRule type="cellIs" dxfId="6" priority="8" operator="between">
      <formula>0.01</formula>
      <formula>0.46</formula>
    </cfRule>
  </conditionalFormatting>
  <conditionalFormatting sqref="K55:K57">
    <cfRule type="cellIs" dxfId="5" priority="7" operator="between">
      <formula>0.01</formula>
      <formula>0.46</formula>
    </cfRule>
  </conditionalFormatting>
  <conditionalFormatting sqref="K58:K59">
    <cfRule type="cellIs" dxfId="4" priority="6" operator="between">
      <formula>0.01</formula>
      <formula>0.46</formula>
    </cfRule>
  </conditionalFormatting>
  <conditionalFormatting sqref="K61:K74">
    <cfRule type="cellIs" dxfId="3" priority="5" operator="between">
      <formula>0.01</formula>
      <formula>0.46</formula>
    </cfRule>
  </conditionalFormatting>
  <conditionalFormatting sqref="K81:K86">
    <cfRule type="cellIs" dxfId="2" priority="4" operator="between">
      <formula>0.01</formula>
      <formula>0.46</formula>
    </cfRule>
  </conditionalFormatting>
  <conditionalFormatting sqref="K91:K92">
    <cfRule type="cellIs" dxfId="1" priority="3" operator="between">
      <formula>0.01</formula>
      <formula>0.46</formula>
    </cfRule>
  </conditionalFormatting>
  <conditionalFormatting sqref="K93:K96">
    <cfRule type="cellIs" dxfId="0" priority="2" operator="between">
      <formula>0.01</formula>
      <formula>0.46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EE1A5-0A34-4108-8ACB-97F19CDF321E}">
  <dimension ref="A1:P35"/>
  <sheetViews>
    <sheetView topLeftCell="A13" workbookViewId="0">
      <selection activeCell="T14" sqref="T14"/>
    </sheetView>
  </sheetViews>
  <sheetFormatPr defaultRowHeight="14.4" x14ac:dyDescent="0.25"/>
  <cols>
    <col min="3" max="3" width="20.33203125" customWidth="1"/>
  </cols>
  <sheetData>
    <row r="1" spans="1:16" x14ac:dyDescent="0.25">
      <c r="A1" s="26"/>
      <c r="B1" s="26" t="s">
        <v>135</v>
      </c>
      <c r="C1" s="26" t="s">
        <v>136</v>
      </c>
      <c r="D1" s="26" t="s">
        <v>137</v>
      </c>
      <c r="E1" s="26" t="s">
        <v>138</v>
      </c>
      <c r="F1" s="26" t="s">
        <v>139</v>
      </c>
      <c r="G1" s="26" t="s">
        <v>140</v>
      </c>
      <c r="H1" s="26" t="s">
        <v>141</v>
      </c>
      <c r="I1" s="26" t="s">
        <v>142</v>
      </c>
      <c r="J1" s="26" t="s">
        <v>143</v>
      </c>
      <c r="K1" s="26" t="s">
        <v>144</v>
      </c>
      <c r="L1" s="26" t="s">
        <v>145</v>
      </c>
      <c r="M1" s="26" t="s">
        <v>146</v>
      </c>
      <c r="N1" s="26" t="s">
        <v>147</v>
      </c>
      <c r="O1" s="26" t="s">
        <v>148</v>
      </c>
      <c r="P1" s="26" t="s">
        <v>149</v>
      </c>
    </row>
    <row r="2" spans="1:16" x14ac:dyDescent="0.25">
      <c r="A2" s="26"/>
      <c r="B2" s="26" t="s">
        <v>150</v>
      </c>
      <c r="C2" s="26"/>
      <c r="D2" s="26" t="s">
        <v>151</v>
      </c>
      <c r="E2" s="26" t="s">
        <v>152</v>
      </c>
      <c r="F2" s="26" t="s">
        <v>152</v>
      </c>
      <c r="G2" s="26" t="s">
        <v>152</v>
      </c>
      <c r="H2" s="26" t="s">
        <v>152</v>
      </c>
      <c r="I2" s="26" t="s">
        <v>152</v>
      </c>
      <c r="J2" s="26" t="s">
        <v>152</v>
      </c>
      <c r="K2" s="26" t="s">
        <v>153</v>
      </c>
      <c r="L2" s="26" t="s">
        <v>153</v>
      </c>
      <c r="M2" s="26" t="s">
        <v>154</v>
      </c>
      <c r="N2" s="26" t="s">
        <v>155</v>
      </c>
      <c r="O2" s="26" t="s">
        <v>155</v>
      </c>
      <c r="P2" s="26" t="s">
        <v>155</v>
      </c>
    </row>
    <row r="3" spans="1:16" x14ac:dyDescent="0.25">
      <c r="A3" s="26" t="s">
        <v>156</v>
      </c>
      <c r="B3" s="26">
        <v>17</v>
      </c>
      <c r="C3" s="26" t="s">
        <v>157</v>
      </c>
      <c r="D3" s="26">
        <v>39</v>
      </c>
      <c r="E3" s="26">
        <v>1293</v>
      </c>
      <c r="F3" s="26">
        <v>101</v>
      </c>
      <c r="G3" s="26">
        <v>15.4</v>
      </c>
      <c r="H3" s="27">
        <v>12.9</v>
      </c>
      <c r="I3" s="26">
        <v>12.1</v>
      </c>
      <c r="J3" s="26">
        <v>28.8</v>
      </c>
      <c r="K3" s="27">
        <f t="shared" ref="K3:K35" si="0">E3/87.6/D3*40/10</f>
        <v>1.5138742536002812</v>
      </c>
      <c r="L3" s="28">
        <f t="shared" ref="L3:L35" si="1">F3/D3/10*40/55</f>
        <v>0.18834498834498836</v>
      </c>
      <c r="M3" s="29">
        <f t="shared" ref="M3:M35" si="2">G3/27/D3*40*100/1000</f>
        <v>5.8499525166191835E-2</v>
      </c>
      <c r="N3" s="27">
        <f t="shared" ref="N3:N35" si="3">H3/89/D3*40*100</f>
        <v>14.866032843560934</v>
      </c>
      <c r="O3" s="27">
        <f t="shared" ref="O3:O35" si="4">I3/139/D3*4000</f>
        <v>8.9282420217672023</v>
      </c>
      <c r="P3" s="27">
        <f t="shared" ref="P3:P35" si="5">J3/140/D3*4000</f>
        <v>21.098901098901099</v>
      </c>
    </row>
    <row r="4" spans="1:16" x14ac:dyDescent="0.25">
      <c r="A4" s="26"/>
      <c r="B4" s="26"/>
      <c r="C4" s="26" t="s">
        <v>157</v>
      </c>
      <c r="D4" s="26">
        <v>38.9</v>
      </c>
      <c r="E4" s="26">
        <v>1012</v>
      </c>
      <c r="F4" s="26">
        <v>97</v>
      </c>
      <c r="G4" s="26">
        <v>3.6</v>
      </c>
      <c r="H4" s="26">
        <v>10.7</v>
      </c>
      <c r="I4" s="26">
        <v>9</v>
      </c>
      <c r="J4" s="26">
        <v>19.5</v>
      </c>
      <c r="K4" s="27">
        <f t="shared" si="0"/>
        <v>1.1879189116221198</v>
      </c>
      <c r="L4" s="28">
        <f t="shared" si="1"/>
        <v>0.18135078289319934</v>
      </c>
      <c r="M4" s="29">
        <f t="shared" si="2"/>
        <v>1.3710368466152529E-2</v>
      </c>
      <c r="N4" s="27">
        <f t="shared" si="3"/>
        <v>12.362438982120679</v>
      </c>
      <c r="O4" s="27">
        <f t="shared" si="4"/>
        <v>6.6579127443546451</v>
      </c>
      <c r="P4" s="27">
        <f t="shared" si="5"/>
        <v>14.322438486962909</v>
      </c>
    </row>
    <row r="5" spans="1:16" x14ac:dyDescent="0.25">
      <c r="A5" s="26"/>
      <c r="B5" s="26"/>
      <c r="C5" s="26" t="s">
        <v>158</v>
      </c>
      <c r="D5" s="26">
        <v>39</v>
      </c>
      <c r="E5" s="26">
        <v>1224</v>
      </c>
      <c r="F5" s="26">
        <v>101</v>
      </c>
      <c r="G5" s="26">
        <v>8.3000000000000007</v>
      </c>
      <c r="H5" s="26">
        <v>11.2</v>
      </c>
      <c r="I5" s="26">
        <v>8.8000000000000007</v>
      </c>
      <c r="J5" s="26">
        <v>19.3</v>
      </c>
      <c r="K5" s="27">
        <f t="shared" si="0"/>
        <v>1.4330874604847208</v>
      </c>
      <c r="L5" s="28">
        <f t="shared" si="1"/>
        <v>0.18834498834498836</v>
      </c>
      <c r="M5" s="29">
        <f t="shared" si="2"/>
        <v>3.1528964862298198E-2</v>
      </c>
      <c r="N5" s="27">
        <f t="shared" si="3"/>
        <v>12.906943244021893</v>
      </c>
      <c r="O5" s="27">
        <f t="shared" si="4"/>
        <v>6.4932669249216008</v>
      </c>
      <c r="P5" s="27">
        <f t="shared" si="5"/>
        <v>14.13919413919414</v>
      </c>
    </row>
    <row r="6" spans="1:16" x14ac:dyDescent="0.25">
      <c r="A6" s="26"/>
      <c r="B6" s="26"/>
      <c r="C6" s="26" t="s">
        <v>159</v>
      </c>
      <c r="D6" s="26">
        <v>37.799999999999997</v>
      </c>
      <c r="E6" s="26">
        <v>1431</v>
      </c>
      <c r="F6" s="26">
        <v>113</v>
      </c>
      <c r="G6" s="26">
        <v>3847.2</v>
      </c>
      <c r="H6" s="26">
        <v>7.2</v>
      </c>
      <c r="I6" s="26">
        <v>4.7</v>
      </c>
      <c r="J6" s="26">
        <v>10.199999999999999</v>
      </c>
      <c r="K6" s="27">
        <f t="shared" si="0"/>
        <v>1.7286366601435099</v>
      </c>
      <c r="L6" s="28">
        <f t="shared" si="1"/>
        <v>0.21741221741221745</v>
      </c>
      <c r="M6" s="29">
        <f t="shared" si="2"/>
        <v>15.078189300411523</v>
      </c>
      <c r="N6" s="27">
        <f t="shared" si="3"/>
        <v>8.5607276618512582</v>
      </c>
      <c r="O6" s="27">
        <f t="shared" si="4"/>
        <v>3.5780899090251612</v>
      </c>
      <c r="P6" s="27">
        <f t="shared" si="5"/>
        <v>7.7097505668934243</v>
      </c>
    </row>
    <row r="7" spans="1:16" x14ac:dyDescent="0.25">
      <c r="A7" s="26"/>
      <c r="B7" s="26">
        <v>359</v>
      </c>
      <c r="C7" s="26" t="s">
        <v>160</v>
      </c>
      <c r="D7" s="26">
        <v>39</v>
      </c>
      <c r="E7" s="26">
        <v>859</v>
      </c>
      <c r="F7" s="26">
        <v>109</v>
      </c>
      <c r="G7" s="26">
        <v>29.5</v>
      </c>
      <c r="H7" s="26">
        <v>8.4</v>
      </c>
      <c r="I7" s="26">
        <v>8.6999999999999993</v>
      </c>
      <c r="J7" s="26">
        <v>20.2</v>
      </c>
      <c r="K7" s="27">
        <f t="shared" si="0"/>
        <v>1.0057370331342936</v>
      </c>
      <c r="L7" s="28">
        <f t="shared" si="1"/>
        <v>0.20326340326340325</v>
      </c>
      <c r="M7" s="29">
        <f t="shared" si="2"/>
        <v>0.1120607787274454</v>
      </c>
      <c r="N7" s="27">
        <f t="shared" si="3"/>
        <v>9.6802074330164238</v>
      </c>
      <c r="O7" s="27">
        <f t="shared" si="4"/>
        <v>6.4194798007747638</v>
      </c>
      <c r="P7" s="27">
        <f t="shared" si="5"/>
        <v>14.798534798534796</v>
      </c>
    </row>
    <row r="8" spans="1:16" x14ac:dyDescent="0.25">
      <c r="A8" s="26"/>
      <c r="B8" s="26"/>
      <c r="C8" s="26" t="s">
        <v>158</v>
      </c>
      <c r="D8" s="26">
        <v>39.1</v>
      </c>
      <c r="E8" s="26">
        <v>1234</v>
      </c>
      <c r="F8" s="26">
        <v>84</v>
      </c>
      <c r="G8" s="26">
        <v>1.1000000000000001</v>
      </c>
      <c r="H8" s="26">
        <v>5.7</v>
      </c>
      <c r="I8" s="26">
        <v>3.4</v>
      </c>
      <c r="J8" s="26">
        <v>7.5</v>
      </c>
      <c r="K8" s="27">
        <f t="shared" si="0"/>
        <v>1.4411005617255837</v>
      </c>
      <c r="L8" s="28">
        <f t="shared" si="1"/>
        <v>0.15624273424784935</v>
      </c>
      <c r="M8" s="29">
        <f t="shared" si="2"/>
        <v>4.1678507151652932E-3</v>
      </c>
      <c r="N8" s="27">
        <f t="shared" si="3"/>
        <v>6.5519124112761853</v>
      </c>
      <c r="O8" s="27">
        <f t="shared" si="4"/>
        <v>2.5023459493274944</v>
      </c>
      <c r="P8" s="27">
        <f t="shared" si="5"/>
        <v>5.4804530507855311</v>
      </c>
    </row>
    <row r="9" spans="1:16" x14ac:dyDescent="0.25">
      <c r="A9" s="26"/>
      <c r="B9" s="26"/>
      <c r="C9" s="26" t="s">
        <v>161</v>
      </c>
      <c r="D9" s="26">
        <v>39.1</v>
      </c>
      <c r="E9" s="26">
        <v>1039</v>
      </c>
      <c r="F9" s="26">
        <v>101</v>
      </c>
      <c r="G9" s="26">
        <v>28.1</v>
      </c>
      <c r="H9" s="26">
        <v>9.4</v>
      </c>
      <c r="I9" s="26">
        <v>7.6</v>
      </c>
      <c r="J9" s="26">
        <v>17.600000000000001</v>
      </c>
      <c r="K9" s="27">
        <f t="shared" si="0"/>
        <v>1.2133739737705684</v>
      </c>
      <c r="L9" s="28">
        <f t="shared" si="1"/>
        <v>0.18786328760753312</v>
      </c>
      <c r="M9" s="29">
        <f t="shared" si="2"/>
        <v>0.1064696409964952</v>
      </c>
      <c r="N9" s="27">
        <f t="shared" si="3"/>
        <v>10.804908187016869</v>
      </c>
      <c r="O9" s="27">
        <f t="shared" si="4"/>
        <v>5.5934791808496929</v>
      </c>
      <c r="P9" s="27">
        <f t="shared" si="5"/>
        <v>12.860796492510048</v>
      </c>
    </row>
    <row r="10" spans="1:16" x14ac:dyDescent="0.25">
      <c r="A10" s="26"/>
      <c r="B10" s="26"/>
      <c r="C10" s="26" t="s">
        <v>161</v>
      </c>
      <c r="D10" s="26">
        <v>38.9</v>
      </c>
      <c r="E10" s="26">
        <v>834</v>
      </c>
      <c r="F10" s="26">
        <v>105</v>
      </c>
      <c r="G10" s="26">
        <v>412.4</v>
      </c>
      <c r="H10" s="26">
        <v>7.2</v>
      </c>
      <c r="I10" s="26">
        <v>5.8</v>
      </c>
      <c r="J10" s="26">
        <v>13.5</v>
      </c>
      <c r="K10" s="27">
        <f t="shared" si="0"/>
        <v>0.97897665246328847</v>
      </c>
      <c r="L10" s="28">
        <f t="shared" si="1"/>
        <v>0.19630754849263846</v>
      </c>
      <c r="M10" s="29">
        <f t="shared" si="2"/>
        <v>1.5705988765114727</v>
      </c>
      <c r="N10" s="27">
        <f t="shared" si="3"/>
        <v>8.3186505300251312</v>
      </c>
      <c r="O10" s="27">
        <f t="shared" si="4"/>
        <v>4.2906548796952153</v>
      </c>
      <c r="P10" s="27">
        <f t="shared" si="5"/>
        <v>9.9155343371281681</v>
      </c>
    </row>
    <row r="11" spans="1:16" x14ac:dyDescent="0.25">
      <c r="A11" s="26"/>
      <c r="B11" s="26"/>
      <c r="C11" s="26" t="s">
        <v>161</v>
      </c>
      <c r="D11" s="26">
        <v>39</v>
      </c>
      <c r="E11" s="26">
        <v>1147</v>
      </c>
      <c r="F11" s="26">
        <v>106</v>
      </c>
      <c r="G11" s="26">
        <v>170.8</v>
      </c>
      <c r="H11" s="26">
        <v>8.6</v>
      </c>
      <c r="I11" s="26">
        <v>7.5</v>
      </c>
      <c r="J11" s="26">
        <v>17.7</v>
      </c>
      <c r="K11" s="27">
        <f t="shared" si="0"/>
        <v>1.3429340826601102</v>
      </c>
      <c r="L11" s="28">
        <f t="shared" si="1"/>
        <v>0.19766899766899768</v>
      </c>
      <c r="M11" s="29">
        <f t="shared" si="2"/>
        <v>0.6488129154795822</v>
      </c>
      <c r="N11" s="27">
        <f t="shared" si="3"/>
        <v>9.9106885623739558</v>
      </c>
      <c r="O11" s="27">
        <f t="shared" si="4"/>
        <v>5.5340343110127277</v>
      </c>
      <c r="P11" s="27">
        <f t="shared" si="5"/>
        <v>12.967032967032965</v>
      </c>
    </row>
    <row r="12" spans="1:16" x14ac:dyDescent="0.25">
      <c r="A12" s="26"/>
      <c r="B12" s="26"/>
      <c r="C12" s="26" t="s">
        <v>162</v>
      </c>
      <c r="D12" s="26">
        <v>38.700000000000003</v>
      </c>
      <c r="E12" s="26">
        <v>1149</v>
      </c>
      <c r="F12" s="26">
        <v>107</v>
      </c>
      <c r="G12" s="26">
        <v>1152</v>
      </c>
      <c r="H12" s="26">
        <v>8</v>
      </c>
      <c r="I12" s="26">
        <v>6.6</v>
      </c>
      <c r="J12" s="26">
        <v>15.5</v>
      </c>
      <c r="K12" s="27">
        <f t="shared" si="0"/>
        <v>1.3557042228593676</v>
      </c>
      <c r="L12" s="28">
        <f t="shared" si="1"/>
        <v>0.2010805731735964</v>
      </c>
      <c r="M12" s="29">
        <f t="shared" si="2"/>
        <v>4.4099913867355722</v>
      </c>
      <c r="N12" s="27">
        <f t="shared" si="3"/>
        <v>9.2907121911564019</v>
      </c>
      <c r="O12" s="27">
        <f t="shared" si="4"/>
        <v>4.9077017455802796</v>
      </c>
      <c r="P12" s="27">
        <f t="shared" si="5"/>
        <v>11.443337024732372</v>
      </c>
    </row>
    <row r="13" spans="1:16" x14ac:dyDescent="0.25">
      <c r="A13" s="26"/>
      <c r="B13" s="26">
        <v>750</v>
      </c>
      <c r="C13" s="26" t="s">
        <v>158</v>
      </c>
      <c r="D13" s="26">
        <v>39.299999999999997</v>
      </c>
      <c r="E13" s="26">
        <v>1206</v>
      </c>
      <c r="F13" s="26">
        <v>140</v>
      </c>
      <c r="G13" s="26">
        <v>5.9</v>
      </c>
      <c r="H13" s="26">
        <v>7.6</v>
      </c>
      <c r="I13" s="26">
        <v>7.6</v>
      </c>
      <c r="J13" s="26">
        <v>15.9</v>
      </c>
      <c r="K13" s="27">
        <f t="shared" si="0"/>
        <v>1.401233922409286</v>
      </c>
      <c r="L13" s="28">
        <f t="shared" si="1"/>
        <v>0.2590793430488087</v>
      </c>
      <c r="M13" s="29">
        <f t="shared" si="2"/>
        <v>2.2241070587126568E-2</v>
      </c>
      <c r="N13" s="27">
        <f t="shared" si="3"/>
        <v>8.6914257940932611</v>
      </c>
      <c r="O13" s="27">
        <f t="shared" si="4"/>
        <v>5.5650136379446069</v>
      </c>
      <c r="P13" s="27">
        <f t="shared" si="5"/>
        <v>11.559432933478737</v>
      </c>
    </row>
    <row r="14" spans="1:16" x14ac:dyDescent="0.25">
      <c r="A14" s="26"/>
      <c r="B14" s="26"/>
      <c r="C14" s="26" t="s">
        <v>163</v>
      </c>
      <c r="D14" s="26">
        <v>36.1</v>
      </c>
      <c r="E14" s="26">
        <v>1049</v>
      </c>
      <c r="F14" s="26">
        <v>139</v>
      </c>
      <c r="G14" s="26">
        <v>7595</v>
      </c>
      <c r="H14" s="26">
        <v>5.5</v>
      </c>
      <c r="I14" s="26">
        <v>6.5</v>
      </c>
      <c r="J14" s="26">
        <v>14.2</v>
      </c>
      <c r="K14" s="27">
        <f t="shared" si="0"/>
        <v>1.3268571573128929</v>
      </c>
      <c r="L14" s="28">
        <f t="shared" si="1"/>
        <v>0.28003021908839082</v>
      </c>
      <c r="M14" s="29">
        <f t="shared" si="2"/>
        <v>31.168564686570225</v>
      </c>
      <c r="N14" s="27">
        <f t="shared" si="3"/>
        <v>6.8473964331289494</v>
      </c>
      <c r="O14" s="27">
        <f t="shared" si="4"/>
        <v>5.1814504075410035</v>
      </c>
      <c r="P14" s="27">
        <f t="shared" si="5"/>
        <v>11.238622872971904</v>
      </c>
    </row>
    <row r="15" spans="1:16" x14ac:dyDescent="0.25">
      <c r="A15" s="26" t="s">
        <v>164</v>
      </c>
      <c r="B15" s="26">
        <v>769</v>
      </c>
      <c r="C15" s="26" t="s">
        <v>158</v>
      </c>
      <c r="D15" s="26">
        <v>39.6</v>
      </c>
      <c r="E15" s="26">
        <v>963</v>
      </c>
      <c r="F15" s="26">
        <v>70</v>
      </c>
      <c r="G15" s="26">
        <v>157.30000000000001</v>
      </c>
      <c r="H15" s="26">
        <v>7</v>
      </c>
      <c r="I15" s="26">
        <v>6.5</v>
      </c>
      <c r="J15" s="26">
        <v>10.7</v>
      </c>
      <c r="K15" s="27">
        <f t="shared" si="0"/>
        <v>1.1104192611041925</v>
      </c>
      <c r="L15" s="28">
        <f t="shared" si="1"/>
        <v>0.12855831037649218</v>
      </c>
      <c r="M15" s="29">
        <f t="shared" si="2"/>
        <v>0.58847736625514402</v>
      </c>
      <c r="N15" s="27">
        <f t="shared" si="3"/>
        <v>7.9446146861877187</v>
      </c>
      <c r="O15" s="27">
        <f t="shared" si="4"/>
        <v>4.7234939321270257</v>
      </c>
      <c r="P15" s="27">
        <f t="shared" si="5"/>
        <v>7.7200577200577198</v>
      </c>
    </row>
    <row r="16" spans="1:16" x14ac:dyDescent="0.25">
      <c r="A16" s="26"/>
      <c r="B16" s="26"/>
      <c r="C16" s="26" t="s">
        <v>165</v>
      </c>
      <c r="D16" s="26">
        <v>36.700000000000003</v>
      </c>
      <c r="E16" s="26">
        <v>862</v>
      </c>
      <c r="F16" s="26">
        <v>117</v>
      </c>
      <c r="G16" s="26">
        <v>7899</v>
      </c>
      <c r="H16" s="26">
        <v>5.7</v>
      </c>
      <c r="I16" s="26">
        <v>7.8</v>
      </c>
      <c r="J16" s="26">
        <v>16</v>
      </c>
      <c r="K16" s="27">
        <f t="shared" si="0"/>
        <v>1.0724994712154579</v>
      </c>
      <c r="L16" s="28">
        <f t="shared" si="1"/>
        <v>0.23185533812236808</v>
      </c>
      <c r="M16" s="29">
        <f t="shared" si="2"/>
        <v>31.886164093248556</v>
      </c>
      <c r="N16" s="27">
        <f t="shared" si="3"/>
        <v>6.9803753482533741</v>
      </c>
      <c r="O16" s="27">
        <f t="shared" si="4"/>
        <v>6.1160880559857285</v>
      </c>
      <c r="P16" s="27">
        <f t="shared" si="5"/>
        <v>12.456208641494744</v>
      </c>
    </row>
    <row r="17" spans="1:16" x14ac:dyDescent="0.25">
      <c r="A17" s="26"/>
      <c r="B17" s="26">
        <v>859</v>
      </c>
      <c r="C17" s="26" t="s">
        <v>158</v>
      </c>
      <c r="D17" s="26">
        <v>39.6</v>
      </c>
      <c r="E17" s="26">
        <v>812</v>
      </c>
      <c r="F17" s="26">
        <v>68</v>
      </c>
      <c r="G17" s="26">
        <v>187.7</v>
      </c>
      <c r="H17" s="26">
        <v>6.9</v>
      </c>
      <c r="I17" s="26">
        <v>5.2</v>
      </c>
      <c r="J17" s="26">
        <v>10.7</v>
      </c>
      <c r="K17" s="27">
        <f t="shared" si="0"/>
        <v>0.93630367602970355</v>
      </c>
      <c r="L17" s="28">
        <f t="shared" si="1"/>
        <v>0.1248852157943067</v>
      </c>
      <c r="M17" s="29">
        <f t="shared" si="2"/>
        <v>0.70220725776281323</v>
      </c>
      <c r="N17" s="27">
        <f t="shared" si="3"/>
        <v>7.8311201906707524</v>
      </c>
      <c r="O17" s="27">
        <f t="shared" si="4"/>
        <v>3.7787951457016211</v>
      </c>
      <c r="P17" s="27">
        <f t="shared" si="5"/>
        <v>7.7200577200577198</v>
      </c>
    </row>
    <row r="18" spans="1:16" x14ac:dyDescent="0.25">
      <c r="A18" s="26"/>
      <c r="B18" s="26"/>
      <c r="C18" s="26" t="s">
        <v>158</v>
      </c>
      <c r="D18" s="26">
        <v>39.4</v>
      </c>
      <c r="E18" s="26">
        <v>1784</v>
      </c>
      <c r="F18" s="26">
        <v>76</v>
      </c>
      <c r="G18" s="26">
        <v>527.6</v>
      </c>
      <c r="H18" s="26">
        <v>9.3000000000000007</v>
      </c>
      <c r="I18" s="26">
        <v>6.6</v>
      </c>
      <c r="J18" s="26">
        <v>18.100000000000001</v>
      </c>
      <c r="K18" s="27">
        <f t="shared" si="0"/>
        <v>2.0675428227058856</v>
      </c>
      <c r="L18" s="28">
        <f t="shared" si="1"/>
        <v>0.14028610982925704</v>
      </c>
      <c r="M18" s="29">
        <f t="shared" si="2"/>
        <v>1.9838315472833239</v>
      </c>
      <c r="N18" s="27">
        <f t="shared" si="3"/>
        <v>10.608566702789028</v>
      </c>
      <c r="O18" s="27">
        <f t="shared" si="4"/>
        <v>4.8205090749735238</v>
      </c>
      <c r="P18" s="27">
        <f t="shared" si="5"/>
        <v>13.125453226976072</v>
      </c>
    </row>
    <row r="19" spans="1:16" x14ac:dyDescent="0.25">
      <c r="A19" s="26"/>
      <c r="B19" s="26"/>
      <c r="C19" s="26" t="s">
        <v>166</v>
      </c>
      <c r="D19" s="26">
        <v>38</v>
      </c>
      <c r="E19" s="26">
        <v>1451</v>
      </c>
      <c r="F19" s="26">
        <v>104</v>
      </c>
      <c r="G19" s="26">
        <v>2825</v>
      </c>
      <c r="H19" s="26">
        <v>6.6</v>
      </c>
      <c r="I19" s="26">
        <v>5.3</v>
      </c>
      <c r="J19" s="26">
        <v>14.8</v>
      </c>
      <c r="K19" s="27">
        <f t="shared" si="0"/>
        <v>1.7435712569093968</v>
      </c>
      <c r="L19" s="28">
        <f t="shared" si="1"/>
        <v>0.19904306220095694</v>
      </c>
      <c r="M19" s="29">
        <f t="shared" si="2"/>
        <v>11.01364522417154</v>
      </c>
      <c r="N19" s="27">
        <f t="shared" si="3"/>
        <v>7.8060319337670006</v>
      </c>
      <c r="O19" s="27">
        <f t="shared" si="4"/>
        <v>4.0136312003029149</v>
      </c>
      <c r="P19" s="27">
        <f t="shared" si="5"/>
        <v>11.12781954887218</v>
      </c>
    </row>
    <row r="20" spans="1:16" x14ac:dyDescent="0.25">
      <c r="A20" s="26"/>
      <c r="B20" s="26">
        <v>1150</v>
      </c>
      <c r="C20" s="26" t="s">
        <v>161</v>
      </c>
      <c r="D20" s="26">
        <v>39.700000000000003</v>
      </c>
      <c r="E20" s="26">
        <v>1044</v>
      </c>
      <c r="F20" s="26">
        <v>37</v>
      </c>
      <c r="G20" s="26">
        <v>1.4</v>
      </c>
      <c r="H20" s="26">
        <v>7.1</v>
      </c>
      <c r="I20" s="26">
        <v>7.3</v>
      </c>
      <c r="J20" s="26">
        <v>13.4</v>
      </c>
      <c r="K20" s="27">
        <f t="shared" si="0"/>
        <v>1.200786722335323</v>
      </c>
      <c r="L20" s="28">
        <f t="shared" si="1"/>
        <v>6.7781085413327238E-2</v>
      </c>
      <c r="M20" s="29">
        <f t="shared" si="2"/>
        <v>5.2243679447709669E-3</v>
      </c>
      <c r="N20" s="27">
        <f t="shared" si="3"/>
        <v>8.0378116774686532</v>
      </c>
      <c r="O20" s="27">
        <f t="shared" si="4"/>
        <v>5.2914846963738826</v>
      </c>
      <c r="P20" s="27">
        <f t="shared" si="5"/>
        <v>9.6437567470313041</v>
      </c>
    </row>
    <row r="21" spans="1:16" x14ac:dyDescent="0.25">
      <c r="A21" s="26"/>
      <c r="B21" s="26"/>
      <c r="C21" s="26" t="s">
        <v>161</v>
      </c>
      <c r="D21" s="26">
        <v>39.700000000000003</v>
      </c>
      <c r="E21" s="26">
        <v>936</v>
      </c>
      <c r="F21" s="26">
        <v>44</v>
      </c>
      <c r="G21" s="26">
        <v>21.9</v>
      </c>
      <c r="H21" s="26">
        <v>8.1999999999999993</v>
      </c>
      <c r="I21" s="26">
        <v>7.1</v>
      </c>
      <c r="J21" s="26">
        <v>13.5</v>
      </c>
      <c r="K21" s="27">
        <f t="shared" si="0"/>
        <v>1.076567406231669</v>
      </c>
      <c r="L21" s="28">
        <f t="shared" si="1"/>
        <v>8.0604534005037767E-2</v>
      </c>
      <c r="M21" s="29">
        <f t="shared" si="2"/>
        <v>8.1724041421774404E-2</v>
      </c>
      <c r="N21" s="27">
        <f t="shared" si="3"/>
        <v>9.283106444400417</v>
      </c>
      <c r="O21" s="27">
        <f t="shared" si="4"/>
        <v>5.1465125129115847</v>
      </c>
      <c r="P21" s="27">
        <f t="shared" si="5"/>
        <v>9.7157250809643756</v>
      </c>
    </row>
    <row r="22" spans="1:16" x14ac:dyDescent="0.25">
      <c r="A22" s="26"/>
      <c r="B22" s="26"/>
      <c r="C22" s="26" t="s">
        <v>163</v>
      </c>
      <c r="D22" s="26">
        <v>35.1</v>
      </c>
      <c r="E22" s="26">
        <v>860</v>
      </c>
      <c r="F22" s="26">
        <v>101</v>
      </c>
      <c r="G22" s="26">
        <v>11764</v>
      </c>
      <c r="H22" s="26">
        <v>6.5</v>
      </c>
      <c r="I22" s="26">
        <v>8.8000000000000007</v>
      </c>
      <c r="J22" s="26">
        <v>19.5</v>
      </c>
      <c r="K22" s="27">
        <f t="shared" si="0"/>
        <v>1.1187865069143608</v>
      </c>
      <c r="L22" s="28">
        <f t="shared" si="1"/>
        <v>0.20927220927220924</v>
      </c>
      <c r="M22" s="29">
        <f t="shared" si="2"/>
        <v>49.652843726917801</v>
      </c>
      <c r="N22" s="27">
        <f t="shared" si="3"/>
        <v>8.3229296712442764</v>
      </c>
      <c r="O22" s="27">
        <f t="shared" si="4"/>
        <v>7.2147410276906676</v>
      </c>
      <c r="P22" s="27">
        <f t="shared" si="5"/>
        <v>15.873015873015872</v>
      </c>
    </row>
    <row r="23" spans="1:16" x14ac:dyDescent="0.25">
      <c r="A23" s="26"/>
      <c r="B23" s="26">
        <v>1295</v>
      </c>
      <c r="C23" s="26" t="s">
        <v>167</v>
      </c>
      <c r="D23" s="26">
        <v>39.700000000000003</v>
      </c>
      <c r="E23" s="26">
        <v>913</v>
      </c>
      <c r="F23" s="26">
        <v>31</v>
      </c>
      <c r="G23" s="26">
        <v>51.3</v>
      </c>
      <c r="H23" s="26">
        <v>6.4</v>
      </c>
      <c r="I23" s="26">
        <v>6.2</v>
      </c>
      <c r="J23" s="26">
        <v>16.100000000000001</v>
      </c>
      <c r="K23" s="27">
        <f t="shared" si="0"/>
        <v>1.0501132926170018</v>
      </c>
      <c r="L23" s="28">
        <f t="shared" si="1"/>
        <v>5.6789558049003888E-2</v>
      </c>
      <c r="M23" s="29">
        <f t="shared" si="2"/>
        <v>0.19143576826196471</v>
      </c>
      <c r="N23" s="27">
        <f t="shared" si="3"/>
        <v>7.2453513712393516</v>
      </c>
      <c r="O23" s="27">
        <f t="shared" si="4"/>
        <v>4.4941376873312429</v>
      </c>
      <c r="P23" s="27">
        <f t="shared" si="5"/>
        <v>11.58690176322418</v>
      </c>
    </row>
    <row r="24" spans="1:16" x14ac:dyDescent="0.25">
      <c r="A24" s="26"/>
      <c r="B24" s="26"/>
      <c r="C24" s="26" t="s">
        <v>168</v>
      </c>
      <c r="D24" s="26">
        <v>39.700000000000003</v>
      </c>
      <c r="E24" s="26">
        <v>1085</v>
      </c>
      <c r="F24" s="26">
        <v>26</v>
      </c>
      <c r="G24" s="26">
        <v>111</v>
      </c>
      <c r="H24" s="26">
        <v>5.8</v>
      </c>
      <c r="I24" s="26">
        <v>5.6</v>
      </c>
      <c r="J24" s="26">
        <v>11.2</v>
      </c>
      <c r="K24" s="27">
        <f t="shared" si="0"/>
        <v>1.2479440553005992</v>
      </c>
      <c r="L24" s="28">
        <f t="shared" si="1"/>
        <v>4.7629951912067779E-2</v>
      </c>
      <c r="M24" s="29">
        <f t="shared" si="2"/>
        <v>0.41421774419255525</v>
      </c>
      <c r="N24" s="27">
        <f t="shared" si="3"/>
        <v>6.5660996801856619</v>
      </c>
      <c r="O24" s="27">
        <f t="shared" si="4"/>
        <v>4.0592211369443483</v>
      </c>
      <c r="P24" s="27">
        <f t="shared" si="5"/>
        <v>8.0604534005037785</v>
      </c>
    </row>
    <row r="25" spans="1:16" x14ac:dyDescent="0.25">
      <c r="A25" s="26"/>
      <c r="B25" s="26"/>
      <c r="C25" s="26" t="s">
        <v>158</v>
      </c>
      <c r="D25" s="26">
        <v>39.700000000000003</v>
      </c>
      <c r="E25" s="26">
        <v>920</v>
      </c>
      <c r="F25" s="26">
        <v>34</v>
      </c>
      <c r="G25" s="26">
        <v>21.1</v>
      </c>
      <c r="H25" s="26">
        <v>6.2</v>
      </c>
      <c r="I25" s="26">
        <v>6.6</v>
      </c>
      <c r="J25" s="26">
        <v>16.899999999999999</v>
      </c>
      <c r="K25" s="27">
        <f t="shared" si="0"/>
        <v>1.0581645445866832</v>
      </c>
      <c r="L25" s="28">
        <f t="shared" si="1"/>
        <v>6.2285321731165556E-2</v>
      </c>
      <c r="M25" s="29">
        <f t="shared" si="2"/>
        <v>7.8738688310476715E-2</v>
      </c>
      <c r="N25" s="27">
        <f t="shared" si="3"/>
        <v>7.0189341408881205</v>
      </c>
      <c r="O25" s="27">
        <f t="shared" si="4"/>
        <v>4.7840820542558395</v>
      </c>
      <c r="P25" s="27">
        <f t="shared" si="5"/>
        <v>12.162648434688734</v>
      </c>
    </row>
    <row r="26" spans="1:16" x14ac:dyDescent="0.25">
      <c r="A26" s="26"/>
      <c r="B26" s="26"/>
      <c r="C26" s="26" t="s">
        <v>166</v>
      </c>
      <c r="D26" s="26">
        <v>38.4</v>
      </c>
      <c r="E26" s="26">
        <v>959</v>
      </c>
      <c r="F26" s="26">
        <v>47</v>
      </c>
      <c r="G26" s="26">
        <v>3314</v>
      </c>
      <c r="H26" s="26">
        <v>6</v>
      </c>
      <c r="I26" s="26">
        <v>6.3</v>
      </c>
      <c r="J26" s="26">
        <v>13.9</v>
      </c>
      <c r="K26" s="27">
        <f t="shared" si="0"/>
        <v>1.140363394216134</v>
      </c>
      <c r="L26" s="28">
        <f t="shared" si="1"/>
        <v>8.9015151515151519E-2</v>
      </c>
      <c r="M26" s="29">
        <f t="shared" si="2"/>
        <v>12.785493827160495</v>
      </c>
      <c r="N26" s="27">
        <f t="shared" si="3"/>
        <v>7.02247191011236</v>
      </c>
      <c r="O26" s="27">
        <f t="shared" si="4"/>
        <v>4.721223021582734</v>
      </c>
      <c r="P26" s="27">
        <f t="shared" si="5"/>
        <v>10.342261904761905</v>
      </c>
    </row>
    <row r="27" spans="1:16" x14ac:dyDescent="0.25">
      <c r="A27" s="26"/>
      <c r="B27" s="26">
        <v>1459</v>
      </c>
      <c r="C27" s="26" t="s">
        <v>158</v>
      </c>
      <c r="D27" s="26">
        <v>39.700000000000003</v>
      </c>
      <c r="E27" s="26">
        <v>541</v>
      </c>
      <c r="F27" s="26">
        <v>48</v>
      </c>
      <c r="G27" s="26">
        <v>12.6</v>
      </c>
      <c r="H27" s="26">
        <v>6.3</v>
      </c>
      <c r="I27" s="26">
        <v>7.3</v>
      </c>
      <c r="J27" s="26">
        <v>15.2</v>
      </c>
      <c r="K27" s="27">
        <f t="shared" si="0"/>
        <v>0.6222467593710822</v>
      </c>
      <c r="L27" s="28">
        <f t="shared" si="1"/>
        <v>8.7932218914586663E-2</v>
      </c>
      <c r="M27" s="29">
        <f t="shared" si="2"/>
        <v>4.7019311502938706E-2</v>
      </c>
      <c r="N27" s="27">
        <f t="shared" si="3"/>
        <v>7.132142756063736</v>
      </c>
      <c r="O27" s="27">
        <f t="shared" si="4"/>
        <v>5.2914846963738826</v>
      </c>
      <c r="P27" s="27">
        <f t="shared" si="5"/>
        <v>10.939186757826555</v>
      </c>
    </row>
    <row r="28" spans="1:16" x14ac:dyDescent="0.25">
      <c r="A28" s="26"/>
      <c r="B28" s="26"/>
      <c r="C28" s="26" t="s">
        <v>158</v>
      </c>
      <c r="D28" s="26">
        <v>39.700000000000003</v>
      </c>
      <c r="E28" s="26">
        <v>530</v>
      </c>
      <c r="F28" s="26">
        <v>46</v>
      </c>
      <c r="G28" s="26">
        <v>98</v>
      </c>
      <c r="H28" s="26">
        <v>6.9</v>
      </c>
      <c r="I28" s="26">
        <v>7.5</v>
      </c>
      <c r="J28" s="26">
        <v>15.7</v>
      </c>
      <c r="K28" s="27">
        <f t="shared" si="0"/>
        <v>0.60959479199015443</v>
      </c>
      <c r="L28" s="28">
        <f t="shared" si="1"/>
        <v>8.4268376459812222E-2</v>
      </c>
      <c r="M28" s="29">
        <f t="shared" si="2"/>
        <v>0.36570575613396772</v>
      </c>
      <c r="N28" s="27">
        <f t="shared" si="3"/>
        <v>7.8113944471174257</v>
      </c>
      <c r="O28" s="27">
        <f t="shared" si="4"/>
        <v>5.4364568798361805</v>
      </c>
      <c r="P28" s="27">
        <f t="shared" si="5"/>
        <v>11.299028427491901</v>
      </c>
    </row>
    <row r="29" spans="1:16" x14ac:dyDescent="0.25">
      <c r="A29" s="26"/>
      <c r="B29" s="26"/>
      <c r="C29" s="26" t="s">
        <v>169</v>
      </c>
      <c r="D29" s="26">
        <v>38</v>
      </c>
      <c r="E29" s="26">
        <v>734</v>
      </c>
      <c r="F29" s="26">
        <v>66</v>
      </c>
      <c r="G29" s="26">
        <v>4053</v>
      </c>
      <c r="H29" s="26">
        <v>6.5</v>
      </c>
      <c r="I29" s="26">
        <v>9.3000000000000007</v>
      </c>
      <c r="J29" s="26">
        <v>19.8</v>
      </c>
      <c r="K29" s="27">
        <f t="shared" si="0"/>
        <v>0.88199951934631104</v>
      </c>
      <c r="L29" s="28">
        <f t="shared" si="1"/>
        <v>0.12631578947368421</v>
      </c>
      <c r="M29" s="29">
        <f t="shared" si="2"/>
        <v>15.801169590643275</v>
      </c>
      <c r="N29" s="27">
        <f t="shared" si="3"/>
        <v>7.6877587226493196</v>
      </c>
      <c r="O29" s="27">
        <f t="shared" si="4"/>
        <v>7.0427868231730413</v>
      </c>
      <c r="P29" s="27">
        <f t="shared" si="5"/>
        <v>14.887218045112782</v>
      </c>
    </row>
    <row r="30" spans="1:16" x14ac:dyDescent="0.25">
      <c r="A30" s="26"/>
      <c r="B30" s="26">
        <v>1683</v>
      </c>
      <c r="C30" s="26" t="s">
        <v>158</v>
      </c>
      <c r="D30" s="26">
        <v>38.700000000000003</v>
      </c>
      <c r="E30" s="26">
        <v>528</v>
      </c>
      <c r="F30" s="26">
        <v>64</v>
      </c>
      <c r="G30" s="26">
        <v>3060</v>
      </c>
      <c r="H30" s="26">
        <v>5.6</v>
      </c>
      <c r="I30" s="26">
        <v>7.7</v>
      </c>
      <c r="J30" s="26">
        <v>14.7</v>
      </c>
      <c r="K30" s="27">
        <f t="shared" si="0"/>
        <v>0.62298679692754233</v>
      </c>
      <c r="L30" s="28">
        <f t="shared" si="1"/>
        <v>0.1202724923655156</v>
      </c>
      <c r="M30" s="29">
        <f t="shared" si="2"/>
        <v>11.714039621016363</v>
      </c>
      <c r="N30" s="27">
        <f t="shared" si="3"/>
        <v>6.5034985338094806</v>
      </c>
      <c r="O30" s="27">
        <f t="shared" si="4"/>
        <v>5.7256520365103265</v>
      </c>
      <c r="P30" s="27">
        <f t="shared" si="5"/>
        <v>10.852713178294572</v>
      </c>
    </row>
    <row r="31" spans="1:16" x14ac:dyDescent="0.25">
      <c r="A31" s="26"/>
      <c r="B31" s="26"/>
      <c r="C31" s="26" t="s">
        <v>165</v>
      </c>
      <c r="D31" s="26">
        <v>39.1</v>
      </c>
      <c r="E31" s="26">
        <v>420</v>
      </c>
      <c r="F31" s="26">
        <v>60</v>
      </c>
      <c r="G31" s="26">
        <v>1839</v>
      </c>
      <c r="H31" s="26">
        <v>6</v>
      </c>
      <c r="I31" s="26">
        <v>6.9</v>
      </c>
      <c r="J31" s="26">
        <v>12.9</v>
      </c>
      <c r="K31" s="27">
        <f t="shared" si="0"/>
        <v>0.49048803559541748</v>
      </c>
      <c r="L31" s="28">
        <f t="shared" si="1"/>
        <v>0.11160195303417809</v>
      </c>
      <c r="M31" s="29">
        <f t="shared" si="2"/>
        <v>6.9678886047172481</v>
      </c>
      <c r="N31" s="27">
        <f t="shared" si="3"/>
        <v>6.8967499066065114</v>
      </c>
      <c r="O31" s="27">
        <f t="shared" si="4"/>
        <v>5.0782903089293265</v>
      </c>
      <c r="P31" s="27">
        <f t="shared" si="5"/>
        <v>9.4263792473511163</v>
      </c>
    </row>
    <row r="32" spans="1:16" x14ac:dyDescent="0.25">
      <c r="A32" s="26"/>
      <c r="B32" s="26">
        <v>1840</v>
      </c>
      <c r="C32" s="26" t="s">
        <v>158</v>
      </c>
      <c r="D32" s="26">
        <v>39.700000000000003</v>
      </c>
      <c r="E32" s="26">
        <v>477</v>
      </c>
      <c r="F32" s="26">
        <v>45</v>
      </c>
      <c r="G32" s="26">
        <v>11.8</v>
      </c>
      <c r="H32" s="26">
        <v>10.6</v>
      </c>
      <c r="I32" s="26">
        <v>13.9</v>
      </c>
      <c r="J32" s="26">
        <v>21.8</v>
      </c>
      <c r="K32" s="27">
        <f t="shared" si="0"/>
        <v>0.54863531279113908</v>
      </c>
      <c r="L32" s="28">
        <f t="shared" si="1"/>
        <v>8.2436455232425002E-2</v>
      </c>
      <c r="M32" s="29">
        <f t="shared" si="2"/>
        <v>4.4033958391641009E-2</v>
      </c>
      <c r="N32" s="27">
        <f t="shared" si="3"/>
        <v>12.000113208615176</v>
      </c>
      <c r="O32" s="27">
        <f t="shared" si="4"/>
        <v>10.075566750629722</v>
      </c>
      <c r="P32" s="27">
        <f t="shared" si="5"/>
        <v>15.689096797409139</v>
      </c>
    </row>
    <row r="33" spans="1:16" x14ac:dyDescent="0.25">
      <c r="A33" s="26"/>
      <c r="B33" s="26"/>
      <c r="C33" s="26" t="s">
        <v>158</v>
      </c>
      <c r="D33" s="26">
        <v>39.799999999999997</v>
      </c>
      <c r="E33" s="26">
        <v>366</v>
      </c>
      <c r="F33" s="26">
        <v>35</v>
      </c>
      <c r="G33" s="26">
        <v>2.2999999999999998</v>
      </c>
      <c r="H33" s="26">
        <v>12</v>
      </c>
      <c r="I33" s="26">
        <v>14.5</v>
      </c>
      <c r="J33" s="26">
        <v>22.5</v>
      </c>
      <c r="K33" s="27">
        <f t="shared" si="0"/>
        <v>0.41990775796792185</v>
      </c>
      <c r="L33" s="28">
        <f t="shared" si="1"/>
        <v>6.3956144358154415E-2</v>
      </c>
      <c r="M33" s="29">
        <f t="shared" si="2"/>
        <v>8.5613251442397172E-3</v>
      </c>
      <c r="N33" s="27">
        <f t="shared" si="3"/>
        <v>13.550900570267066</v>
      </c>
      <c r="O33" s="27">
        <f t="shared" si="4"/>
        <v>10.484075051516577</v>
      </c>
      <c r="P33" s="27">
        <f t="shared" si="5"/>
        <v>16.152189519023693</v>
      </c>
    </row>
    <row r="34" spans="1:16" x14ac:dyDescent="0.25">
      <c r="A34" s="26"/>
      <c r="B34" s="26"/>
      <c r="C34" s="26" t="s">
        <v>158</v>
      </c>
      <c r="D34" s="26">
        <v>39.700000000000003</v>
      </c>
      <c r="E34" s="26">
        <v>451</v>
      </c>
      <c r="F34" s="26">
        <v>45</v>
      </c>
      <c r="G34" s="26">
        <v>18.100000000000001</v>
      </c>
      <c r="H34" s="26">
        <v>10.6</v>
      </c>
      <c r="I34" s="26">
        <v>13.7</v>
      </c>
      <c r="J34" s="26">
        <v>20.3</v>
      </c>
      <c r="K34" s="27">
        <f t="shared" si="0"/>
        <v>0.51873066261803713</v>
      </c>
      <c r="L34" s="28">
        <f t="shared" si="1"/>
        <v>8.2436455232425002E-2</v>
      </c>
      <c r="M34" s="29">
        <f t="shared" si="2"/>
        <v>6.7543614143110359E-2</v>
      </c>
      <c r="N34" s="27">
        <f t="shared" si="3"/>
        <v>12.000113208615176</v>
      </c>
      <c r="O34" s="27">
        <f t="shared" si="4"/>
        <v>9.9305945671674234</v>
      </c>
      <c r="P34" s="27">
        <f t="shared" si="5"/>
        <v>14.609571788413099</v>
      </c>
    </row>
    <row r="35" spans="1:16" x14ac:dyDescent="0.25">
      <c r="A35" s="26"/>
      <c r="B35" s="26"/>
      <c r="C35" s="26" t="s">
        <v>166</v>
      </c>
      <c r="D35" s="26">
        <v>39.5</v>
      </c>
      <c r="E35" s="26">
        <v>907</v>
      </c>
      <c r="F35" s="26">
        <v>39</v>
      </c>
      <c r="G35" s="26">
        <v>907.8</v>
      </c>
      <c r="H35" s="26">
        <v>3.3</v>
      </c>
      <c r="I35" s="26">
        <v>3.5</v>
      </c>
      <c r="J35" s="26">
        <v>10.9</v>
      </c>
      <c r="K35" s="27">
        <f t="shared" si="0"/>
        <v>1.0484943066874748</v>
      </c>
      <c r="L35" s="28">
        <f t="shared" si="1"/>
        <v>7.1806674338319901E-2</v>
      </c>
      <c r="M35" s="29">
        <f t="shared" si="2"/>
        <v>3.4047819971870603</v>
      </c>
      <c r="N35" s="27">
        <f t="shared" si="3"/>
        <v>3.754800170672735</v>
      </c>
      <c r="O35" s="27">
        <f t="shared" si="4"/>
        <v>2.5498588470995354</v>
      </c>
      <c r="P35" s="27">
        <f t="shared" si="5"/>
        <v>7.884267631103075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847B0-1E24-4F49-B6FF-774FB1B5C3E0}">
  <dimension ref="A1:F137"/>
  <sheetViews>
    <sheetView workbookViewId="0">
      <selection activeCell="E148" sqref="E148"/>
    </sheetView>
  </sheetViews>
  <sheetFormatPr defaultRowHeight="14.4" x14ac:dyDescent="0.25"/>
  <cols>
    <col min="1" max="1" width="12.21875" customWidth="1"/>
    <col min="2" max="2" width="17.77734375" customWidth="1"/>
    <col min="3" max="3" width="19.44140625" customWidth="1"/>
    <col min="4" max="4" width="15.5546875" customWidth="1"/>
    <col min="5" max="5" width="15.6640625" customWidth="1"/>
    <col min="6" max="6" width="25.6640625" customWidth="1"/>
  </cols>
  <sheetData>
    <row r="1" spans="1:6" ht="19.8" x14ac:dyDescent="0.4">
      <c r="A1" s="30" t="s">
        <v>0</v>
      </c>
      <c r="B1" s="30" t="s">
        <v>107</v>
      </c>
      <c r="C1" s="31" t="s">
        <v>170</v>
      </c>
      <c r="D1" s="32" t="s">
        <v>171</v>
      </c>
      <c r="E1" s="33" t="s">
        <v>172</v>
      </c>
      <c r="F1" s="33" t="s">
        <v>173</v>
      </c>
    </row>
    <row r="2" spans="1:6" x14ac:dyDescent="0.25">
      <c r="A2" s="34" t="s">
        <v>174</v>
      </c>
      <c r="B2" s="35">
        <v>17</v>
      </c>
      <c r="C2" s="36">
        <v>3.0293688678741502</v>
      </c>
      <c r="D2" s="37">
        <v>-5.6012233734130907</v>
      </c>
      <c r="E2" s="34"/>
      <c r="F2" s="34"/>
    </row>
    <row r="3" spans="1:6" x14ac:dyDescent="0.25">
      <c r="A3" s="34" t="s">
        <v>175</v>
      </c>
      <c r="B3" s="35">
        <v>32.6</v>
      </c>
      <c r="C3" s="36">
        <v>2.9282023811340303</v>
      </c>
      <c r="D3" s="37">
        <v>-5.7126440048217804</v>
      </c>
      <c r="E3" s="34"/>
      <c r="F3" s="34"/>
    </row>
    <row r="4" spans="1:6" x14ac:dyDescent="0.25">
      <c r="A4" s="34" t="s">
        <v>176</v>
      </c>
      <c r="B4" s="35">
        <v>52</v>
      </c>
      <c r="C4" s="36">
        <v>3.0221259498596202</v>
      </c>
      <c r="D4" s="37">
        <v>-5.87665548324585</v>
      </c>
      <c r="E4" s="34"/>
      <c r="F4" s="34"/>
    </row>
    <row r="5" spans="1:6" x14ac:dyDescent="0.25">
      <c r="A5" s="34" t="s">
        <v>177</v>
      </c>
      <c r="B5" s="35">
        <v>65</v>
      </c>
      <c r="C5" s="36">
        <v>2.9588138961792003</v>
      </c>
      <c r="D5" s="37">
        <v>-5.6581129074096701</v>
      </c>
      <c r="E5" s="34"/>
      <c r="F5" s="34"/>
    </row>
    <row r="6" spans="1:6" x14ac:dyDescent="0.25">
      <c r="A6" s="34" t="s">
        <v>178</v>
      </c>
      <c r="B6" s="35">
        <v>74</v>
      </c>
      <c r="C6" s="36">
        <v>3.03157042503357</v>
      </c>
      <c r="D6" s="37">
        <v>-6.2187651634216303</v>
      </c>
      <c r="E6" s="34"/>
      <c r="F6" s="34"/>
    </row>
    <row r="7" spans="1:6" x14ac:dyDescent="0.25">
      <c r="A7" s="34" t="s">
        <v>179</v>
      </c>
      <c r="B7" s="35">
        <v>87</v>
      </c>
      <c r="C7" s="36">
        <v>3.0593323612213101</v>
      </c>
      <c r="D7" s="37">
        <v>-5.3309458732605002</v>
      </c>
      <c r="E7" s="34"/>
      <c r="F7" s="34"/>
    </row>
    <row r="8" spans="1:6" x14ac:dyDescent="0.25">
      <c r="A8" s="34" t="s">
        <v>180</v>
      </c>
      <c r="B8" s="35">
        <v>104</v>
      </c>
      <c r="C8" s="36">
        <v>2.9092845821380604</v>
      </c>
      <c r="D8" s="37">
        <v>-6.2226361274719206</v>
      </c>
      <c r="E8" s="34"/>
      <c r="F8" s="34"/>
    </row>
    <row r="9" spans="1:6" x14ac:dyDescent="0.25">
      <c r="A9" s="34" t="s">
        <v>181</v>
      </c>
      <c r="B9" s="35">
        <v>113</v>
      </c>
      <c r="C9" s="36">
        <v>3.0476355457305901</v>
      </c>
      <c r="D9" s="37">
        <v>-5.5302542686462406</v>
      </c>
      <c r="E9" s="34"/>
      <c r="F9" s="34"/>
    </row>
    <row r="10" spans="1:6" x14ac:dyDescent="0.25">
      <c r="A10" s="34" t="s">
        <v>182</v>
      </c>
      <c r="B10" s="35">
        <v>130</v>
      </c>
      <c r="C10" s="36">
        <v>2.9283373260498</v>
      </c>
      <c r="D10" s="37">
        <v>-6.1946004867553706</v>
      </c>
      <c r="E10" s="34"/>
      <c r="F10" s="34"/>
    </row>
    <row r="11" spans="1:6" x14ac:dyDescent="0.25">
      <c r="A11" s="34" t="s">
        <v>183</v>
      </c>
      <c r="B11" s="35">
        <v>143</v>
      </c>
      <c r="C11" s="36">
        <v>2.0039346122741701</v>
      </c>
      <c r="D11" s="37">
        <v>-8.1233066558837894</v>
      </c>
      <c r="E11" s="34"/>
      <c r="F11" s="34"/>
    </row>
    <row r="12" spans="1:6" x14ac:dyDescent="0.25">
      <c r="A12" s="34" t="s">
        <v>184</v>
      </c>
      <c r="B12" s="35">
        <v>156.5</v>
      </c>
      <c r="C12" s="36">
        <v>3.0813164615631101</v>
      </c>
      <c r="D12" s="37">
        <v>-4.40318384170532</v>
      </c>
      <c r="E12" s="34"/>
      <c r="F12" s="34"/>
    </row>
    <row r="13" spans="1:6" x14ac:dyDescent="0.25">
      <c r="A13" s="34" t="s">
        <v>185</v>
      </c>
      <c r="B13" s="35">
        <v>174</v>
      </c>
      <c r="C13" s="36">
        <v>2.6841440105438203</v>
      </c>
      <c r="D13" s="37">
        <v>-6.1000727653503404</v>
      </c>
      <c r="E13" s="34"/>
      <c r="F13" s="34"/>
    </row>
    <row r="14" spans="1:6" x14ac:dyDescent="0.25">
      <c r="A14" s="34" t="s">
        <v>186</v>
      </c>
      <c r="B14" s="35">
        <v>191</v>
      </c>
      <c r="C14" s="36">
        <v>2.4652123355865503</v>
      </c>
      <c r="D14" s="37">
        <v>-6.9985507965087903</v>
      </c>
      <c r="E14" s="34"/>
      <c r="F14" s="34"/>
    </row>
    <row r="15" spans="1:6" x14ac:dyDescent="0.25">
      <c r="A15" s="34" t="s">
        <v>187</v>
      </c>
      <c r="B15" s="35">
        <v>200</v>
      </c>
      <c r="C15" s="36">
        <v>2.5489668750762902</v>
      </c>
      <c r="D15" s="37">
        <v>-6.71434440612793</v>
      </c>
      <c r="E15" s="34"/>
      <c r="F15" s="34"/>
    </row>
    <row r="16" spans="1:6" x14ac:dyDescent="0.25">
      <c r="A16" s="34" t="s">
        <v>188</v>
      </c>
      <c r="B16" s="35">
        <v>209</v>
      </c>
      <c r="C16" s="36">
        <v>2.7963549995422401</v>
      </c>
      <c r="D16" s="37">
        <v>-5.5412191390991206</v>
      </c>
      <c r="E16" s="34"/>
      <c r="F16" s="34"/>
    </row>
    <row r="17" spans="1:6" x14ac:dyDescent="0.25">
      <c r="A17" s="34" t="s">
        <v>189</v>
      </c>
      <c r="B17" s="35">
        <v>223</v>
      </c>
      <c r="C17" s="36">
        <v>2.7814006710052501</v>
      </c>
      <c r="D17" s="37">
        <v>-5.8060969352722207</v>
      </c>
      <c r="E17" s="34"/>
      <c r="F17" s="34"/>
    </row>
    <row r="18" spans="1:6" x14ac:dyDescent="0.25">
      <c r="A18" s="34" t="s">
        <v>190</v>
      </c>
      <c r="B18" s="35">
        <v>237</v>
      </c>
      <c r="C18" s="36">
        <v>2.1943302059173604</v>
      </c>
      <c r="D18" s="37">
        <v>-7.1326092720031706</v>
      </c>
      <c r="E18" s="34"/>
      <c r="F18" s="34"/>
    </row>
    <row r="19" spans="1:6" x14ac:dyDescent="0.25">
      <c r="A19" s="34" t="s">
        <v>191</v>
      </c>
      <c r="B19" s="35">
        <v>251</v>
      </c>
      <c r="C19" s="36">
        <v>2.7032272720336903</v>
      </c>
      <c r="D19" s="37">
        <v>-6.1260427474975607</v>
      </c>
      <c r="E19" s="34"/>
      <c r="F19" s="34"/>
    </row>
    <row r="20" spans="1:6" x14ac:dyDescent="0.25">
      <c r="A20" s="34" t="s">
        <v>192</v>
      </c>
      <c r="B20" s="35">
        <v>261</v>
      </c>
      <c r="C20" s="36">
        <v>2.6276667022705102</v>
      </c>
      <c r="D20" s="37">
        <v>-5.8247007369995103</v>
      </c>
      <c r="E20" s="34"/>
      <c r="F20" s="34"/>
    </row>
    <row r="21" spans="1:6" x14ac:dyDescent="0.25">
      <c r="A21" s="34" t="s">
        <v>193</v>
      </c>
      <c r="B21" s="35">
        <v>277.5</v>
      </c>
      <c r="C21" s="36">
        <v>2.5872964763641404</v>
      </c>
      <c r="D21" s="37">
        <v>-5.8489488601684601</v>
      </c>
      <c r="E21" s="34"/>
      <c r="F21" s="34"/>
    </row>
    <row r="22" spans="1:6" x14ac:dyDescent="0.25">
      <c r="A22" s="34" t="s">
        <v>194</v>
      </c>
      <c r="B22" s="35">
        <v>284</v>
      </c>
      <c r="C22" s="36">
        <v>2.5266318225860602</v>
      </c>
      <c r="D22" s="37">
        <v>-7.0643629074096701</v>
      </c>
      <c r="E22" s="34">
        <v>0.70780299999999996</v>
      </c>
      <c r="F22" s="34">
        <v>1.9999999999999999E-6</v>
      </c>
    </row>
    <row r="23" spans="1:6" x14ac:dyDescent="0.25">
      <c r="A23" s="34" t="s">
        <v>195</v>
      </c>
      <c r="B23" s="35">
        <v>298</v>
      </c>
      <c r="C23" s="36">
        <v>2.5375978851318401</v>
      </c>
      <c r="D23" s="37">
        <v>-5.9647182464599604</v>
      </c>
      <c r="E23" s="34"/>
      <c r="F23" s="34"/>
    </row>
    <row r="24" spans="1:6" x14ac:dyDescent="0.25">
      <c r="A24" s="34" t="s">
        <v>196</v>
      </c>
      <c r="B24" s="35">
        <v>309</v>
      </c>
      <c r="C24" s="36">
        <v>2.4260136985778802</v>
      </c>
      <c r="D24" s="37">
        <v>-6.54907884597778</v>
      </c>
      <c r="E24" s="34"/>
      <c r="F24" s="34"/>
    </row>
    <row r="25" spans="1:6" x14ac:dyDescent="0.25">
      <c r="A25" s="34" t="s">
        <v>197</v>
      </c>
      <c r="B25" s="35">
        <v>318</v>
      </c>
      <c r="C25" s="36">
        <v>2.4158835315704303</v>
      </c>
      <c r="D25" s="37">
        <v>-6.9947761535644499</v>
      </c>
      <c r="E25" s="34"/>
      <c r="F25" s="34"/>
    </row>
    <row r="26" spans="1:6" x14ac:dyDescent="0.25">
      <c r="A26" s="34" t="s">
        <v>198</v>
      </c>
      <c r="B26" s="35">
        <v>329</v>
      </c>
      <c r="C26" s="36">
        <v>2.4149265193939202</v>
      </c>
      <c r="D26" s="37">
        <v>-6.69467058181763</v>
      </c>
      <c r="E26" s="34"/>
      <c r="F26" s="34"/>
    </row>
    <row r="27" spans="1:6" x14ac:dyDescent="0.25">
      <c r="A27" s="34" t="s">
        <v>199</v>
      </c>
      <c r="B27" s="35">
        <v>340</v>
      </c>
      <c r="C27" s="36">
        <v>2.5543303394317602</v>
      </c>
      <c r="D27" s="37">
        <v>-5.5625118255615202</v>
      </c>
      <c r="E27" s="34"/>
      <c r="F27" s="34"/>
    </row>
    <row r="28" spans="1:6" x14ac:dyDescent="0.25">
      <c r="A28" s="34" t="s">
        <v>200</v>
      </c>
      <c r="B28" s="35">
        <v>359</v>
      </c>
      <c r="C28" s="36">
        <v>2.4682145023345901</v>
      </c>
      <c r="D28" s="37">
        <v>-7.2513207435607905</v>
      </c>
      <c r="E28" s="34"/>
      <c r="F28" s="34"/>
    </row>
    <row r="29" spans="1:6" x14ac:dyDescent="0.25">
      <c r="A29" s="34" t="s">
        <v>201</v>
      </c>
      <c r="B29" s="35">
        <v>378</v>
      </c>
      <c r="C29" s="36">
        <v>2.6783122920990001</v>
      </c>
      <c r="D29" s="37">
        <v>-5.7177919387817404</v>
      </c>
      <c r="E29" s="34"/>
      <c r="F29" s="34"/>
    </row>
    <row r="30" spans="1:6" x14ac:dyDescent="0.25">
      <c r="A30" s="34" t="s">
        <v>202</v>
      </c>
      <c r="B30" s="35">
        <v>397</v>
      </c>
      <c r="C30" s="36">
        <v>2.5651349925994902</v>
      </c>
      <c r="D30" s="37">
        <v>-6.1638387680053706</v>
      </c>
      <c r="E30" s="34"/>
      <c r="F30" s="34"/>
    </row>
    <row r="31" spans="1:6" x14ac:dyDescent="0.25">
      <c r="A31" s="34" t="s">
        <v>203</v>
      </c>
      <c r="B31" s="35">
        <v>406.5</v>
      </c>
      <c r="C31" s="36">
        <v>2.2627615833282504</v>
      </c>
      <c r="D31" s="37">
        <v>-6.4899128913879407</v>
      </c>
      <c r="E31" s="34"/>
      <c r="F31" s="34"/>
    </row>
    <row r="32" spans="1:6" x14ac:dyDescent="0.25">
      <c r="A32" s="34" t="s">
        <v>204</v>
      </c>
      <c r="B32" s="35">
        <v>416</v>
      </c>
      <c r="C32" s="36">
        <v>2.6317768001556403</v>
      </c>
      <c r="D32" s="37">
        <v>-6.7322749137878404</v>
      </c>
      <c r="E32" s="34"/>
      <c r="F32" s="34"/>
    </row>
    <row r="33" spans="1:6" x14ac:dyDescent="0.25">
      <c r="A33" s="34" t="s">
        <v>205</v>
      </c>
      <c r="B33" s="35">
        <v>430</v>
      </c>
      <c r="C33" s="36">
        <v>2.1020183467865001</v>
      </c>
      <c r="D33" s="37">
        <v>-6.6644147872924799</v>
      </c>
      <c r="E33" s="34"/>
      <c r="F33" s="34"/>
    </row>
    <row r="34" spans="1:6" x14ac:dyDescent="0.25">
      <c r="A34" s="34" t="s">
        <v>206</v>
      </c>
      <c r="B34" s="35">
        <v>440</v>
      </c>
      <c r="C34" s="36">
        <v>2.1961047554016102</v>
      </c>
      <c r="D34" s="37">
        <v>-6.7535556793212903</v>
      </c>
      <c r="E34" s="34"/>
      <c r="F34" s="34"/>
    </row>
    <row r="35" spans="1:6" x14ac:dyDescent="0.25">
      <c r="A35" s="34" t="s">
        <v>207</v>
      </c>
      <c r="B35" s="35">
        <v>454</v>
      </c>
      <c r="C35" s="36">
        <v>2.2019181156158401</v>
      </c>
      <c r="D35" s="37">
        <v>-6.2209428787231404</v>
      </c>
      <c r="E35" s="34"/>
      <c r="F35" s="34"/>
    </row>
    <row r="36" spans="1:6" x14ac:dyDescent="0.25">
      <c r="A36" s="34" t="s">
        <v>208</v>
      </c>
      <c r="B36" s="35">
        <v>463.5</v>
      </c>
      <c r="C36" s="36">
        <v>1.6508183383941699</v>
      </c>
      <c r="D36" s="37">
        <v>-8.3673423767089812</v>
      </c>
      <c r="E36" s="34"/>
      <c r="F36" s="34"/>
    </row>
    <row r="37" spans="1:6" x14ac:dyDescent="0.25">
      <c r="A37" s="34" t="s">
        <v>209</v>
      </c>
      <c r="B37" s="35">
        <v>478</v>
      </c>
      <c r="C37" s="36">
        <v>2.1237296962738004</v>
      </c>
      <c r="D37" s="37">
        <v>-6.8960432052612299</v>
      </c>
      <c r="E37" s="34"/>
      <c r="F37" s="34"/>
    </row>
    <row r="38" spans="1:6" x14ac:dyDescent="0.25">
      <c r="A38" s="34" t="s">
        <v>210</v>
      </c>
      <c r="B38" s="35">
        <v>484</v>
      </c>
      <c r="C38" s="36">
        <v>2.5104916000366204</v>
      </c>
      <c r="D38" s="37">
        <v>-5.7334150314331103</v>
      </c>
      <c r="E38" s="34"/>
      <c r="F38" s="34"/>
    </row>
    <row r="39" spans="1:6" x14ac:dyDescent="0.25">
      <c r="A39" s="34" t="s">
        <v>211</v>
      </c>
      <c r="B39" s="35">
        <v>497</v>
      </c>
      <c r="C39" s="36">
        <v>2.3171386623382602</v>
      </c>
      <c r="D39" s="37">
        <v>-6.2096089363098104</v>
      </c>
      <c r="E39" s="34"/>
      <c r="F39" s="34"/>
    </row>
    <row r="40" spans="1:6" x14ac:dyDescent="0.25">
      <c r="A40" s="34" t="s">
        <v>212</v>
      </c>
      <c r="B40" s="35">
        <v>511</v>
      </c>
      <c r="C40" s="36">
        <v>2.44902228355408</v>
      </c>
      <c r="D40" s="37">
        <v>-7.2269910812377907</v>
      </c>
      <c r="E40" s="34"/>
      <c r="F40" s="34"/>
    </row>
    <row r="41" spans="1:6" x14ac:dyDescent="0.25">
      <c r="A41" s="34" t="s">
        <v>213</v>
      </c>
      <c r="B41" s="35">
        <v>530</v>
      </c>
      <c r="C41" s="36">
        <v>2.2518107795715303</v>
      </c>
      <c r="D41" s="37">
        <v>-7.9325617790222207</v>
      </c>
      <c r="E41" s="34"/>
      <c r="F41" s="34"/>
    </row>
    <row r="42" spans="1:6" x14ac:dyDescent="0.25">
      <c r="A42" s="34" t="s">
        <v>214</v>
      </c>
      <c r="B42" s="35">
        <v>537</v>
      </c>
      <c r="C42" s="36">
        <v>2.4384274387359604</v>
      </c>
      <c r="D42" s="37">
        <v>-5.9640230178833002</v>
      </c>
      <c r="E42" s="34"/>
      <c r="F42" s="34"/>
    </row>
    <row r="43" spans="1:6" x14ac:dyDescent="0.25">
      <c r="A43" s="34" t="s">
        <v>215</v>
      </c>
      <c r="B43" s="35">
        <v>550.5</v>
      </c>
      <c r="C43" s="36">
        <v>2.1410756015777603</v>
      </c>
      <c r="D43" s="37">
        <v>-6.5307997703552205</v>
      </c>
      <c r="E43" s="34"/>
      <c r="F43" s="34"/>
    </row>
    <row r="44" spans="1:6" x14ac:dyDescent="0.25">
      <c r="A44" s="34" t="s">
        <v>216</v>
      </c>
      <c r="B44" s="35">
        <v>564</v>
      </c>
      <c r="C44" s="36">
        <v>1.71712326049805</v>
      </c>
      <c r="D44" s="37">
        <v>-8.7543500900268612</v>
      </c>
      <c r="E44" s="34"/>
      <c r="F44" s="34"/>
    </row>
    <row r="45" spans="1:6" x14ac:dyDescent="0.25">
      <c r="A45" s="34" t="s">
        <v>217</v>
      </c>
      <c r="B45" s="35">
        <v>578</v>
      </c>
      <c r="C45" s="36">
        <v>2.2607793712616</v>
      </c>
      <c r="D45" s="37">
        <v>-8.0804685592651406</v>
      </c>
      <c r="E45" s="34"/>
      <c r="F45" s="34"/>
    </row>
    <row r="46" spans="1:6" x14ac:dyDescent="0.25">
      <c r="A46" s="34" t="s">
        <v>218</v>
      </c>
      <c r="B46" s="35">
        <v>589</v>
      </c>
      <c r="C46" s="36">
        <v>1.95794629096985</v>
      </c>
      <c r="D46" s="37">
        <v>-9.1245235443115202</v>
      </c>
      <c r="E46" s="34"/>
      <c r="F46" s="34"/>
    </row>
    <row r="47" spans="1:6" x14ac:dyDescent="0.25">
      <c r="A47" s="34" t="s">
        <v>219</v>
      </c>
      <c r="B47" s="35">
        <v>605</v>
      </c>
      <c r="C47" s="36">
        <v>2.4018461608886703</v>
      </c>
      <c r="D47" s="37">
        <v>-5.9573577880859405</v>
      </c>
      <c r="E47" s="34"/>
      <c r="F47" s="34"/>
    </row>
    <row r="48" spans="1:6" x14ac:dyDescent="0.25">
      <c r="A48" s="34" t="s">
        <v>220</v>
      </c>
      <c r="B48" s="35">
        <v>619</v>
      </c>
      <c r="C48" s="36">
        <v>2.4291286373138403</v>
      </c>
      <c r="D48" s="37">
        <v>-5.7769297599792502</v>
      </c>
      <c r="E48" s="34"/>
      <c r="F48" s="34"/>
    </row>
    <row r="49" spans="1:6" x14ac:dyDescent="0.25">
      <c r="A49" s="34" t="s">
        <v>221</v>
      </c>
      <c r="B49" s="35">
        <v>625.5</v>
      </c>
      <c r="C49" s="36">
        <v>2.4242005252838101</v>
      </c>
      <c r="D49" s="37">
        <v>-5.7727488517761207</v>
      </c>
      <c r="E49" s="34"/>
      <c r="F49" s="34"/>
    </row>
    <row r="50" spans="1:6" x14ac:dyDescent="0.25">
      <c r="A50" s="34" t="s">
        <v>222</v>
      </c>
      <c r="B50" s="35">
        <v>653</v>
      </c>
      <c r="C50" s="36">
        <v>2.2866761589050304</v>
      </c>
      <c r="D50" s="37">
        <v>-5.9483164787292502</v>
      </c>
      <c r="E50" s="34"/>
      <c r="F50" s="34"/>
    </row>
    <row r="51" spans="1:6" x14ac:dyDescent="0.25">
      <c r="A51" s="34" t="s">
        <v>223</v>
      </c>
      <c r="B51" s="35">
        <v>673</v>
      </c>
      <c r="C51" s="36">
        <v>1.2624248170852701</v>
      </c>
      <c r="D51" s="37">
        <v>-7.5318922042846701</v>
      </c>
      <c r="E51" s="34"/>
      <c r="F51" s="34"/>
    </row>
    <row r="52" spans="1:6" x14ac:dyDescent="0.25">
      <c r="A52" s="34" t="s">
        <v>224</v>
      </c>
      <c r="B52" s="35">
        <v>681</v>
      </c>
      <c r="C52" s="36">
        <v>2.5459804439544702</v>
      </c>
      <c r="D52" s="37">
        <v>-5.7102455139160204</v>
      </c>
      <c r="E52" s="34"/>
      <c r="F52" s="34"/>
    </row>
    <row r="53" spans="1:6" x14ac:dyDescent="0.25">
      <c r="A53" s="34" t="s">
        <v>225</v>
      </c>
      <c r="B53" s="35">
        <v>705.5</v>
      </c>
      <c r="C53" s="36">
        <v>2.71305989265442</v>
      </c>
      <c r="D53" s="37">
        <v>-6.2602409362793008</v>
      </c>
      <c r="E53" s="34"/>
      <c r="F53" s="34"/>
    </row>
    <row r="54" spans="1:6" x14ac:dyDescent="0.25">
      <c r="A54" s="34" t="s">
        <v>226</v>
      </c>
      <c r="B54" s="35">
        <v>725</v>
      </c>
      <c r="C54" s="36">
        <v>2.8206765556335403</v>
      </c>
      <c r="D54" s="37">
        <v>-5.8896092414856005</v>
      </c>
      <c r="E54" s="34"/>
      <c r="F54" s="34"/>
    </row>
    <row r="55" spans="1:6" ht="15.6" x14ac:dyDescent="0.25">
      <c r="A55" s="34" t="s">
        <v>227</v>
      </c>
      <c r="B55" s="35">
        <v>750</v>
      </c>
      <c r="C55" s="36">
        <v>2.5769448184967003</v>
      </c>
      <c r="D55" s="37">
        <v>-5.4839958190918008</v>
      </c>
      <c r="E55" s="38">
        <v>0.70781300000000003</v>
      </c>
      <c r="F55" s="38">
        <v>1.9999999999999999E-6</v>
      </c>
    </row>
    <row r="56" spans="1:6" ht="15.6" x14ac:dyDescent="0.25">
      <c r="A56" s="34" t="s">
        <v>228</v>
      </c>
      <c r="B56" s="35">
        <v>769.5</v>
      </c>
      <c r="C56" s="36">
        <v>-1.0233695602417001</v>
      </c>
      <c r="D56" s="37">
        <v>-6.2233118057251007</v>
      </c>
      <c r="E56" s="38">
        <v>0.70780299999999996</v>
      </c>
      <c r="F56" s="38">
        <v>1.9999999999999999E-6</v>
      </c>
    </row>
    <row r="57" spans="1:6" x14ac:dyDescent="0.25">
      <c r="A57" s="34" t="s">
        <v>229</v>
      </c>
      <c r="B57" s="35">
        <v>795</v>
      </c>
      <c r="C57" s="36">
        <v>-0.82180363893508901</v>
      </c>
      <c r="D57" s="37">
        <v>-6.2525514602661101</v>
      </c>
      <c r="E57" s="34"/>
      <c r="F57" s="34"/>
    </row>
    <row r="58" spans="1:6" x14ac:dyDescent="0.25">
      <c r="A58" s="34" t="s">
        <v>230</v>
      </c>
      <c r="B58" s="35">
        <v>840</v>
      </c>
      <c r="C58" s="36">
        <v>-1.0517498350143399</v>
      </c>
      <c r="D58" s="37">
        <v>-6.4122160911560107</v>
      </c>
      <c r="E58" s="34"/>
      <c r="F58" s="34"/>
    </row>
    <row r="59" spans="1:6" x14ac:dyDescent="0.25">
      <c r="A59" s="34" t="s">
        <v>231</v>
      </c>
      <c r="B59" s="35">
        <v>859</v>
      </c>
      <c r="C59" s="36">
        <v>-0.99332834243774404</v>
      </c>
      <c r="D59" s="37">
        <v>-6.2353590965271</v>
      </c>
      <c r="E59" s="34"/>
      <c r="F59" s="34"/>
    </row>
    <row r="60" spans="1:6" x14ac:dyDescent="0.25">
      <c r="A60" s="34" t="s">
        <v>232</v>
      </c>
      <c r="B60" s="35">
        <v>878</v>
      </c>
      <c r="C60" s="36">
        <v>-1.2546538209915201</v>
      </c>
      <c r="D60" s="37">
        <v>-6.3900918006897003</v>
      </c>
      <c r="E60" s="34"/>
      <c r="F60" s="34"/>
    </row>
    <row r="61" spans="1:6" ht="15.6" x14ac:dyDescent="0.25">
      <c r="A61" s="34" t="s">
        <v>233</v>
      </c>
      <c r="B61" s="35">
        <v>904</v>
      </c>
      <c r="C61" s="36">
        <v>-1.4071431255340601</v>
      </c>
      <c r="D61" s="37">
        <v>-6.4263214111328102</v>
      </c>
      <c r="E61" s="38">
        <v>0.70782</v>
      </c>
      <c r="F61" s="38">
        <v>2.5000000000000002E-6</v>
      </c>
    </row>
    <row r="62" spans="1:6" x14ac:dyDescent="0.25">
      <c r="A62" s="34" t="s">
        <v>234</v>
      </c>
      <c r="B62" s="35">
        <v>923</v>
      </c>
      <c r="C62" s="36">
        <v>-1.02454842090607</v>
      </c>
      <c r="D62" s="37">
        <v>-6.3234242439270005</v>
      </c>
      <c r="E62" s="34"/>
      <c r="F62" s="34"/>
    </row>
    <row r="63" spans="1:6" x14ac:dyDescent="0.25">
      <c r="A63" s="34" t="s">
        <v>235</v>
      </c>
      <c r="B63" s="35">
        <v>942</v>
      </c>
      <c r="C63" s="36">
        <v>-1.3328342533111599</v>
      </c>
      <c r="D63" s="37">
        <v>-6.2039736747741703</v>
      </c>
      <c r="E63" s="34"/>
      <c r="F63" s="34"/>
    </row>
    <row r="64" spans="1:6" x14ac:dyDescent="0.25">
      <c r="A64" s="34" t="s">
        <v>236</v>
      </c>
      <c r="B64" s="35">
        <v>968</v>
      </c>
      <c r="C64" s="36">
        <v>-1.28128481864929</v>
      </c>
      <c r="D64" s="37">
        <v>-6.2511157035827605</v>
      </c>
      <c r="E64" s="34"/>
      <c r="F64" s="34"/>
    </row>
    <row r="65" spans="1:6" x14ac:dyDescent="0.25">
      <c r="A65" s="34" t="s">
        <v>237</v>
      </c>
      <c r="B65" s="35">
        <v>993</v>
      </c>
      <c r="C65" s="36">
        <v>-1.45613325595856</v>
      </c>
      <c r="D65" s="37">
        <v>-6.2407797813415504</v>
      </c>
      <c r="E65" s="34"/>
      <c r="F65" s="34"/>
    </row>
    <row r="66" spans="1:6" x14ac:dyDescent="0.25">
      <c r="A66" s="34" t="s">
        <v>238</v>
      </c>
      <c r="B66" s="35">
        <v>1019</v>
      </c>
      <c r="C66" s="36">
        <v>-1.5153194761276201</v>
      </c>
      <c r="D66" s="37">
        <v>-6.3557862281799302</v>
      </c>
      <c r="E66" s="34"/>
      <c r="F66" s="34"/>
    </row>
    <row r="67" spans="1:6" x14ac:dyDescent="0.25">
      <c r="A67" s="34" t="s">
        <v>239</v>
      </c>
      <c r="B67" s="35">
        <v>1044</v>
      </c>
      <c r="C67" s="36">
        <v>-1.4253425693512001</v>
      </c>
      <c r="D67" s="37">
        <v>-6.3156999588012708</v>
      </c>
      <c r="E67" s="34"/>
      <c r="F67" s="34"/>
    </row>
    <row r="68" spans="1:6" x14ac:dyDescent="0.25">
      <c r="A68" s="34" t="s">
        <v>240</v>
      </c>
      <c r="B68" s="35">
        <v>1070</v>
      </c>
      <c r="C68" s="36">
        <v>-1.2865971422195399</v>
      </c>
      <c r="D68" s="37">
        <v>-6.4426254272460906</v>
      </c>
      <c r="E68" s="34"/>
      <c r="F68" s="34"/>
    </row>
    <row r="69" spans="1:6" x14ac:dyDescent="0.25">
      <c r="A69" s="34" t="s">
        <v>241</v>
      </c>
      <c r="B69" s="35">
        <v>1097</v>
      </c>
      <c r="C69" s="36">
        <v>-1.5701781606674201</v>
      </c>
      <c r="D69" s="37">
        <v>-6.7312072753906307</v>
      </c>
      <c r="E69" s="34"/>
      <c r="F69" s="34"/>
    </row>
    <row r="70" spans="1:6" x14ac:dyDescent="0.25">
      <c r="A70" s="34" t="s">
        <v>242</v>
      </c>
      <c r="B70" s="35">
        <v>1130</v>
      </c>
      <c r="C70" s="36">
        <v>-2.1789765453338599</v>
      </c>
      <c r="D70" s="37">
        <v>-6.3334998130798308</v>
      </c>
      <c r="E70" s="34"/>
      <c r="F70" s="34"/>
    </row>
    <row r="71" spans="1:6" ht="15.6" x14ac:dyDescent="0.25">
      <c r="A71" s="34" t="s">
        <v>243</v>
      </c>
      <c r="B71" s="35">
        <v>1150</v>
      </c>
      <c r="C71" s="36">
        <v>-1.3184032535553001</v>
      </c>
      <c r="D71" s="37">
        <v>-6.2848967552185107</v>
      </c>
      <c r="E71" s="38">
        <v>0.70778099999999999</v>
      </c>
      <c r="F71" s="38">
        <v>5.0000000000000004E-6</v>
      </c>
    </row>
    <row r="72" spans="1:6" ht="15.6" x14ac:dyDescent="0.25">
      <c r="A72" s="34" t="s">
        <v>244</v>
      </c>
      <c r="B72" s="35">
        <v>1200</v>
      </c>
      <c r="C72" s="36">
        <v>-2.1001796817779499</v>
      </c>
      <c r="D72" s="37">
        <v>-6.32656803131104</v>
      </c>
      <c r="E72" s="38">
        <v>0.70780699999999996</v>
      </c>
      <c r="F72" s="38">
        <v>2.5000000000000002E-6</v>
      </c>
    </row>
    <row r="73" spans="1:6" ht="15.6" x14ac:dyDescent="0.25">
      <c r="A73" s="34" t="s">
        <v>245</v>
      </c>
      <c r="B73" s="35">
        <v>1250</v>
      </c>
      <c r="C73" s="36">
        <v>-2.7202816104888896</v>
      </c>
      <c r="D73" s="37">
        <v>-6.5228265762329105</v>
      </c>
      <c r="E73" s="38">
        <v>0.70779800000000004</v>
      </c>
      <c r="F73" s="38">
        <v>1.9999999999999999E-6</v>
      </c>
    </row>
    <row r="74" spans="1:6" x14ac:dyDescent="0.25">
      <c r="A74" s="34" t="s">
        <v>246</v>
      </c>
      <c r="B74" s="35">
        <v>1265</v>
      </c>
      <c r="C74" s="36">
        <v>-2.4504983520507797</v>
      </c>
      <c r="D74" s="37">
        <v>-6.3915456771850607</v>
      </c>
      <c r="E74" s="34"/>
      <c r="F74" s="34"/>
    </row>
    <row r="75" spans="1:6" x14ac:dyDescent="0.25">
      <c r="A75" s="34" t="s">
        <v>247</v>
      </c>
      <c r="B75" s="35">
        <v>1280</v>
      </c>
      <c r="C75" s="36">
        <v>-2.6019013023376498</v>
      </c>
      <c r="D75" s="37">
        <v>-6.5019101142883304</v>
      </c>
      <c r="E75" s="34"/>
      <c r="F75" s="34"/>
    </row>
    <row r="76" spans="1:6" x14ac:dyDescent="0.25">
      <c r="A76" s="34" t="s">
        <v>248</v>
      </c>
      <c r="B76" s="35">
        <v>1295</v>
      </c>
      <c r="C76" s="36">
        <v>-2.6758580303192097</v>
      </c>
      <c r="D76" s="37">
        <v>-6.4496702194213906</v>
      </c>
      <c r="E76" s="34"/>
      <c r="F76" s="34"/>
    </row>
    <row r="77" spans="1:6" x14ac:dyDescent="0.25">
      <c r="A77" s="34" t="s">
        <v>249</v>
      </c>
      <c r="B77" s="35">
        <v>1310</v>
      </c>
      <c r="C77" s="36">
        <v>-2.4925320243835398</v>
      </c>
      <c r="D77" s="37">
        <v>-6.6376894950866703</v>
      </c>
      <c r="E77" s="34"/>
      <c r="F77" s="34"/>
    </row>
    <row r="78" spans="1:6" x14ac:dyDescent="0.25">
      <c r="A78" s="34" t="s">
        <v>250</v>
      </c>
      <c r="B78" s="35">
        <v>1324.5</v>
      </c>
      <c r="C78" s="36">
        <v>-2.7193117237091098</v>
      </c>
      <c r="D78" s="37">
        <v>-6.4910048484802205</v>
      </c>
      <c r="E78" s="34"/>
      <c r="F78" s="34"/>
    </row>
    <row r="79" spans="1:6" x14ac:dyDescent="0.25">
      <c r="A79" s="34" t="s">
        <v>251</v>
      </c>
      <c r="B79" s="35">
        <v>1340</v>
      </c>
      <c r="C79" s="36">
        <v>-2.5683429336547898</v>
      </c>
      <c r="D79" s="37">
        <v>-6.4988073348999</v>
      </c>
      <c r="E79" s="34"/>
      <c r="F79" s="34"/>
    </row>
    <row r="80" spans="1:6" ht="15.6" x14ac:dyDescent="0.25">
      <c r="A80" s="34" t="s">
        <v>252</v>
      </c>
      <c r="B80" s="35">
        <v>1369</v>
      </c>
      <c r="C80" s="36">
        <v>-2.31099868774414</v>
      </c>
      <c r="D80" s="37">
        <v>-6.4417861938476602</v>
      </c>
      <c r="E80" s="38">
        <v>0.70779700000000001</v>
      </c>
      <c r="F80" s="38">
        <v>1.9999999999999999E-6</v>
      </c>
    </row>
    <row r="81" spans="1:6" x14ac:dyDescent="0.25">
      <c r="A81" s="34" t="s">
        <v>253</v>
      </c>
      <c r="B81" s="35">
        <v>1384</v>
      </c>
      <c r="C81" s="36">
        <v>-2.46424699783325</v>
      </c>
      <c r="D81" s="37">
        <v>-7.06572427749634</v>
      </c>
      <c r="E81" s="34"/>
      <c r="F81" s="34"/>
    </row>
    <row r="82" spans="1:6" x14ac:dyDescent="0.25">
      <c r="A82" s="34" t="s">
        <v>254</v>
      </c>
      <c r="B82" s="35">
        <v>1399</v>
      </c>
      <c r="C82" s="36">
        <v>-2.3207354640960696</v>
      </c>
      <c r="D82" s="37">
        <v>-6.8491734504699702</v>
      </c>
      <c r="E82" s="34"/>
      <c r="F82" s="34"/>
    </row>
    <row r="83" spans="1:6" x14ac:dyDescent="0.25">
      <c r="A83" s="34" t="s">
        <v>255</v>
      </c>
      <c r="B83" s="35">
        <v>1414</v>
      </c>
      <c r="C83" s="36">
        <v>-2.9926080799102799</v>
      </c>
      <c r="D83" s="37">
        <v>-6.7636250495910604</v>
      </c>
      <c r="E83" s="34"/>
      <c r="F83" s="34"/>
    </row>
    <row r="84" spans="1:6" x14ac:dyDescent="0.25">
      <c r="A84" s="34" t="s">
        <v>256</v>
      </c>
      <c r="B84" s="35">
        <v>1420</v>
      </c>
      <c r="C84" s="36">
        <v>-2.8561313247680697</v>
      </c>
      <c r="D84" s="37">
        <v>-6.8874253273010302</v>
      </c>
      <c r="E84" s="34"/>
      <c r="F84" s="34"/>
    </row>
    <row r="85" spans="1:6" x14ac:dyDescent="0.25">
      <c r="A85" s="34" t="s">
        <v>257</v>
      </c>
      <c r="B85" s="35">
        <v>1426</v>
      </c>
      <c r="C85" s="36">
        <v>-2.4721865749359098</v>
      </c>
      <c r="D85" s="37">
        <v>-6.9307164192199702</v>
      </c>
      <c r="E85" s="34"/>
      <c r="F85" s="34"/>
    </row>
    <row r="86" spans="1:6" x14ac:dyDescent="0.25">
      <c r="A86" s="34" t="s">
        <v>258</v>
      </c>
      <c r="B86" s="35">
        <v>1432.5</v>
      </c>
      <c r="C86" s="36">
        <v>-2.4045457935333299</v>
      </c>
      <c r="D86" s="37">
        <v>-6.8495682716369606</v>
      </c>
      <c r="E86" s="34"/>
      <c r="F86" s="34"/>
    </row>
    <row r="87" spans="1:6" x14ac:dyDescent="0.25">
      <c r="A87" s="34" t="s">
        <v>259</v>
      </c>
      <c r="B87" s="35">
        <v>1442</v>
      </c>
      <c r="C87" s="36">
        <v>-2.2744078731536899</v>
      </c>
      <c r="D87" s="37">
        <v>-6.7550329208374</v>
      </c>
      <c r="E87" s="34"/>
      <c r="F87" s="34"/>
    </row>
    <row r="88" spans="1:6" x14ac:dyDescent="0.25">
      <c r="A88" s="34" t="s">
        <v>260</v>
      </c>
      <c r="B88" s="35">
        <v>1454</v>
      </c>
      <c r="C88" s="36">
        <v>-2.3332605457305897</v>
      </c>
      <c r="D88" s="37">
        <v>-6.7269929885864306</v>
      </c>
      <c r="E88" s="34"/>
      <c r="F88" s="34"/>
    </row>
    <row r="89" spans="1:6" x14ac:dyDescent="0.25">
      <c r="A89" s="34" t="s">
        <v>261</v>
      </c>
      <c r="B89" s="35">
        <v>1456</v>
      </c>
      <c r="C89" s="36">
        <v>-2.33295952796936</v>
      </c>
      <c r="D89" s="37">
        <v>-6.7936524581909197</v>
      </c>
      <c r="E89" s="34"/>
      <c r="F89" s="34"/>
    </row>
    <row r="90" spans="1:6" x14ac:dyDescent="0.25">
      <c r="A90" s="34" t="s">
        <v>262</v>
      </c>
      <c r="B90" s="35">
        <v>1459</v>
      </c>
      <c r="C90" s="36">
        <v>-2.5331519794464099</v>
      </c>
      <c r="D90" s="37">
        <v>-6.6028622817993199</v>
      </c>
      <c r="E90" s="34"/>
      <c r="F90" s="34"/>
    </row>
    <row r="91" spans="1:6" ht="15.6" x14ac:dyDescent="0.25">
      <c r="A91" s="34" t="s">
        <v>263</v>
      </c>
      <c r="B91" s="35">
        <v>1462</v>
      </c>
      <c r="C91" s="36">
        <v>-2.2038513374328601</v>
      </c>
      <c r="D91" s="37">
        <v>-6.5885371398925798</v>
      </c>
      <c r="E91" s="38">
        <v>0.70781799999999995</v>
      </c>
      <c r="F91" s="38">
        <v>2.5000000000000002E-6</v>
      </c>
    </row>
    <row r="92" spans="1:6" x14ac:dyDescent="0.25">
      <c r="A92" s="34" t="s">
        <v>264</v>
      </c>
      <c r="B92" s="35">
        <v>1465</v>
      </c>
      <c r="C92" s="36">
        <v>-2.3395990085601803</v>
      </c>
      <c r="D92" s="37">
        <v>-6.8941725921630903</v>
      </c>
      <c r="E92" s="34"/>
      <c r="F92" s="34"/>
    </row>
    <row r="93" spans="1:6" x14ac:dyDescent="0.25">
      <c r="A93" s="34" t="s">
        <v>265</v>
      </c>
      <c r="B93" s="35">
        <v>1473</v>
      </c>
      <c r="C93" s="36">
        <v>-2.2832542610168503</v>
      </c>
      <c r="D93" s="37">
        <v>-6.6463855934143101</v>
      </c>
      <c r="E93" s="34"/>
      <c r="F93" s="34"/>
    </row>
    <row r="94" spans="1:6" x14ac:dyDescent="0.25">
      <c r="A94" s="34" t="s">
        <v>266</v>
      </c>
      <c r="B94" s="35">
        <v>1490</v>
      </c>
      <c r="C94" s="36">
        <v>-2.3561741065979001</v>
      </c>
      <c r="D94" s="37">
        <v>-6.8784012031555202</v>
      </c>
      <c r="E94" s="34"/>
      <c r="F94" s="34"/>
    </row>
    <row r="95" spans="1:6" ht="15.6" x14ac:dyDescent="0.25">
      <c r="A95" s="34" t="s">
        <v>267</v>
      </c>
      <c r="B95" s="35">
        <v>1506</v>
      </c>
      <c r="C95" s="36">
        <v>-2.4781073284149202</v>
      </c>
      <c r="D95" s="37">
        <v>-7.0426429939270001</v>
      </c>
      <c r="E95" s="38">
        <v>0.70780900000000002</v>
      </c>
      <c r="F95" s="38">
        <v>3.4999999999999999E-6</v>
      </c>
    </row>
    <row r="96" spans="1:6" x14ac:dyDescent="0.25">
      <c r="A96" s="34" t="s">
        <v>268</v>
      </c>
      <c r="B96" s="35">
        <v>1523</v>
      </c>
      <c r="C96" s="36">
        <v>-2.5172523212432902</v>
      </c>
      <c r="D96" s="37">
        <v>-6.8049401473998996</v>
      </c>
      <c r="E96" s="34"/>
      <c r="F96" s="34"/>
    </row>
    <row r="97" spans="1:6" x14ac:dyDescent="0.25">
      <c r="A97" s="34" t="s">
        <v>269</v>
      </c>
      <c r="B97" s="35">
        <v>1556</v>
      </c>
      <c r="C97" s="36">
        <v>-2.4071713638305701</v>
      </c>
      <c r="D97" s="37">
        <v>-7.0125803184509303</v>
      </c>
      <c r="E97" s="34"/>
      <c r="F97" s="34"/>
    </row>
    <row r="98" spans="1:6" x14ac:dyDescent="0.25">
      <c r="A98" s="34" t="s">
        <v>270</v>
      </c>
      <c r="B98" s="35">
        <v>1572</v>
      </c>
      <c r="C98" s="36">
        <v>-2.1431089591979999</v>
      </c>
      <c r="D98" s="37">
        <v>-7.0172080230712899</v>
      </c>
      <c r="E98" s="34"/>
      <c r="F98" s="34"/>
    </row>
    <row r="99" spans="1:6" x14ac:dyDescent="0.25">
      <c r="A99" s="34" t="s">
        <v>271</v>
      </c>
      <c r="B99" s="35">
        <v>1589</v>
      </c>
      <c r="C99" s="36">
        <v>-1.7107859802246099</v>
      </c>
      <c r="D99" s="37">
        <v>-6.7373060417175301</v>
      </c>
      <c r="E99" s="34"/>
      <c r="F99" s="34"/>
    </row>
    <row r="100" spans="1:6" x14ac:dyDescent="0.25">
      <c r="A100" s="34" t="s">
        <v>272</v>
      </c>
      <c r="B100" s="35">
        <v>1605</v>
      </c>
      <c r="C100" s="36">
        <v>-1.8564987134933499</v>
      </c>
      <c r="D100" s="37">
        <v>-6.4743742179870596</v>
      </c>
      <c r="E100" s="34"/>
      <c r="F100" s="34"/>
    </row>
    <row r="101" spans="1:6" x14ac:dyDescent="0.25">
      <c r="A101" s="34" t="s">
        <v>273</v>
      </c>
      <c r="B101" s="35">
        <v>1627</v>
      </c>
      <c r="C101" s="36">
        <v>-1.9346740198135399</v>
      </c>
      <c r="D101" s="37">
        <v>-6.7015012931823703</v>
      </c>
      <c r="E101" s="34"/>
      <c r="F101" s="34"/>
    </row>
    <row r="102" spans="1:6" x14ac:dyDescent="0.25">
      <c r="A102" s="34" t="s">
        <v>274</v>
      </c>
      <c r="B102" s="35">
        <v>1650</v>
      </c>
      <c r="C102" s="36">
        <v>-1.94148706912994</v>
      </c>
      <c r="D102" s="37">
        <v>-7.0452536773681596</v>
      </c>
      <c r="E102" s="34"/>
      <c r="F102" s="34"/>
    </row>
    <row r="103" spans="1:6" ht="15.6" x14ac:dyDescent="0.25">
      <c r="A103" s="34" t="s">
        <v>275</v>
      </c>
      <c r="B103" s="35">
        <v>1683</v>
      </c>
      <c r="C103" s="36">
        <v>-2.4158900928497302</v>
      </c>
      <c r="D103" s="37">
        <v>-6.6001862716674795</v>
      </c>
      <c r="E103" s="38">
        <v>0.70781099999999997</v>
      </c>
      <c r="F103" s="38">
        <v>2.5000000000000002E-6</v>
      </c>
    </row>
    <row r="104" spans="1:6" x14ac:dyDescent="0.25">
      <c r="A104" s="34" t="s">
        <v>276</v>
      </c>
      <c r="B104" s="35">
        <v>1717</v>
      </c>
      <c r="C104" s="36">
        <v>-3.77048122406006</v>
      </c>
      <c r="D104" s="37">
        <v>-6.88852588653564</v>
      </c>
      <c r="E104" s="34"/>
      <c r="F104" s="34"/>
    </row>
    <row r="105" spans="1:6" x14ac:dyDescent="0.25">
      <c r="A105" s="34" t="s">
        <v>277</v>
      </c>
      <c r="B105" s="35">
        <v>1739</v>
      </c>
      <c r="C105" s="36">
        <v>-2.7008250904083302</v>
      </c>
      <c r="D105" s="37">
        <v>-6.61205951690674</v>
      </c>
      <c r="E105" s="34"/>
      <c r="F105" s="34"/>
    </row>
    <row r="106" spans="1:6" x14ac:dyDescent="0.25">
      <c r="A106" s="34" t="s">
        <v>278</v>
      </c>
      <c r="B106" s="35">
        <v>1773</v>
      </c>
      <c r="C106" s="36">
        <v>-2.9309064102172901</v>
      </c>
      <c r="D106" s="37">
        <v>-6.8583454322814896</v>
      </c>
      <c r="E106" s="34"/>
      <c r="F106" s="34"/>
    </row>
    <row r="107" spans="1:6" x14ac:dyDescent="0.25">
      <c r="A107" s="34" t="s">
        <v>279</v>
      </c>
      <c r="B107" s="35">
        <v>1806</v>
      </c>
      <c r="C107" s="36">
        <v>-3.2182234477996801</v>
      </c>
      <c r="D107" s="37">
        <v>-6.8834490013122602</v>
      </c>
      <c r="E107" s="34"/>
      <c r="F107" s="34"/>
    </row>
    <row r="108" spans="1:6" ht="15.6" x14ac:dyDescent="0.25">
      <c r="A108" s="34" t="s">
        <v>280</v>
      </c>
      <c r="B108" s="35">
        <v>1840</v>
      </c>
      <c r="C108" s="36">
        <v>-4.1082748126983599</v>
      </c>
      <c r="D108" s="37">
        <v>-7.3549546432495099</v>
      </c>
      <c r="E108" s="38">
        <v>0.70780799999999999</v>
      </c>
      <c r="F108" s="38">
        <v>4.5000000000000001E-6</v>
      </c>
    </row>
    <row r="109" spans="1:6" ht="15.6" x14ac:dyDescent="0.25">
      <c r="A109" s="34" t="s">
        <v>281</v>
      </c>
      <c r="B109" s="35">
        <v>1865</v>
      </c>
      <c r="C109" s="36">
        <v>-1.31590926170349</v>
      </c>
      <c r="D109" s="37">
        <v>-7.0540594291687002</v>
      </c>
      <c r="E109" s="38">
        <v>0.70777400000000001</v>
      </c>
      <c r="F109" s="38">
        <v>3.4999999999999999E-6</v>
      </c>
    </row>
    <row r="110" spans="1:6" x14ac:dyDescent="0.25">
      <c r="A110" s="34" t="s">
        <v>282</v>
      </c>
      <c r="B110" s="35">
        <v>1877</v>
      </c>
      <c r="C110" s="36">
        <v>-0.55759331107139598</v>
      </c>
      <c r="D110" s="37">
        <v>-6.3300222587585395</v>
      </c>
      <c r="E110" s="34"/>
      <c r="F110" s="34"/>
    </row>
    <row r="111" spans="1:6" x14ac:dyDescent="0.25">
      <c r="A111" s="34" t="s">
        <v>283</v>
      </c>
      <c r="B111" s="35">
        <v>1890</v>
      </c>
      <c r="C111" s="36">
        <v>-0.56286367297172502</v>
      </c>
      <c r="D111" s="37">
        <v>-6.8595828247070303</v>
      </c>
      <c r="E111" s="34"/>
      <c r="F111" s="34"/>
    </row>
    <row r="112" spans="1:6" x14ac:dyDescent="0.25">
      <c r="A112" s="34" t="s">
        <v>284</v>
      </c>
      <c r="B112" s="35">
        <v>1903</v>
      </c>
      <c r="C112" s="36">
        <v>-0.59233194112777698</v>
      </c>
      <c r="D112" s="37">
        <v>-6.9628085327148401</v>
      </c>
      <c r="E112" s="34"/>
      <c r="F112" s="34"/>
    </row>
    <row r="113" spans="1:6" x14ac:dyDescent="0.25">
      <c r="A113" s="34" t="s">
        <v>285</v>
      </c>
      <c r="B113" s="35">
        <v>1911</v>
      </c>
      <c r="C113" s="36">
        <v>-0.13335867680609229</v>
      </c>
      <c r="D113" s="37">
        <v>-6.9003981781005903</v>
      </c>
      <c r="E113" s="34"/>
      <c r="F113" s="34"/>
    </row>
    <row r="114" spans="1:6" x14ac:dyDescent="0.25">
      <c r="A114" s="34" t="s">
        <v>286</v>
      </c>
      <c r="B114" s="35">
        <v>1920</v>
      </c>
      <c r="C114" s="36">
        <v>-0.42485913157463101</v>
      </c>
      <c r="D114" s="37">
        <v>-6.37255613327026</v>
      </c>
      <c r="E114" s="34"/>
      <c r="F114" s="34"/>
    </row>
    <row r="115" spans="1:6" x14ac:dyDescent="0.25">
      <c r="A115" s="34" t="s">
        <v>287</v>
      </c>
      <c r="B115" s="35">
        <v>1928.5</v>
      </c>
      <c r="C115" s="36">
        <v>-4.5281733274459793E-2</v>
      </c>
      <c r="D115" s="37">
        <v>-6.5972408485412597</v>
      </c>
      <c r="E115" s="34"/>
      <c r="F115" s="34"/>
    </row>
    <row r="116" spans="1:6" x14ac:dyDescent="0.25">
      <c r="A116" s="34" t="s">
        <v>288</v>
      </c>
      <c r="B116" s="35">
        <v>1937</v>
      </c>
      <c r="C116" s="36">
        <v>-7.6442462205889988E-3</v>
      </c>
      <c r="D116" s="37">
        <v>-6.5252970886230504</v>
      </c>
      <c r="E116" s="34"/>
      <c r="F116" s="34"/>
    </row>
    <row r="117" spans="1:6" x14ac:dyDescent="0.25">
      <c r="A117" s="34" t="s">
        <v>289</v>
      </c>
      <c r="B117" s="35">
        <v>1954</v>
      </c>
      <c r="C117" s="36">
        <v>-0.1811219145357609</v>
      </c>
      <c r="D117" s="37">
        <v>-6.9105576705932599</v>
      </c>
      <c r="E117" s="34"/>
      <c r="F117" s="34"/>
    </row>
    <row r="118" spans="1:6" x14ac:dyDescent="0.25">
      <c r="A118" s="34" t="s">
        <v>290</v>
      </c>
      <c r="B118" s="35">
        <v>1967</v>
      </c>
      <c r="C118" s="36">
        <v>0.13885972380638101</v>
      </c>
      <c r="D118" s="37">
        <v>-6.8331422042846697</v>
      </c>
      <c r="E118" s="34"/>
      <c r="F118" s="34"/>
    </row>
    <row r="119" spans="1:6" x14ac:dyDescent="0.25">
      <c r="A119" s="34" t="s">
        <v>291</v>
      </c>
      <c r="B119" s="35">
        <v>1980</v>
      </c>
      <c r="C119" s="36">
        <v>1.5402781963350098E-3</v>
      </c>
      <c r="D119" s="37">
        <v>-6.5363330078124999</v>
      </c>
      <c r="E119" s="34"/>
      <c r="F119" s="34"/>
    </row>
    <row r="120" spans="1:6" x14ac:dyDescent="0.25">
      <c r="A120" s="34" t="s">
        <v>292</v>
      </c>
      <c r="B120" s="35">
        <v>2045</v>
      </c>
      <c r="C120" s="36">
        <v>0.351933633089066</v>
      </c>
      <c r="D120" s="37">
        <v>-6.7838668060302698</v>
      </c>
      <c r="E120" s="34"/>
      <c r="F120" s="34"/>
    </row>
    <row r="121" spans="1:6" x14ac:dyDescent="0.25">
      <c r="A121" s="34" t="s">
        <v>293</v>
      </c>
      <c r="B121" s="35">
        <v>2090</v>
      </c>
      <c r="C121" s="36">
        <v>0.32556874036788902</v>
      </c>
      <c r="D121" s="37">
        <v>-7.5474023056030299</v>
      </c>
      <c r="E121" s="34"/>
      <c r="F121" s="34"/>
    </row>
    <row r="122" spans="1:6" ht="15.6" x14ac:dyDescent="0.25">
      <c r="A122" s="34" t="s">
        <v>294</v>
      </c>
      <c r="B122" s="35">
        <v>2101</v>
      </c>
      <c r="C122" s="36">
        <v>0.56084079027175904</v>
      </c>
      <c r="D122" s="37">
        <v>-6.3218230438232403</v>
      </c>
      <c r="E122" s="38">
        <v>0.70777800000000002</v>
      </c>
      <c r="F122" s="38">
        <v>1.9999999999999999E-6</v>
      </c>
    </row>
    <row r="123" spans="1:6" x14ac:dyDescent="0.25">
      <c r="A123" s="34" t="s">
        <v>295</v>
      </c>
      <c r="B123" s="35">
        <v>2110</v>
      </c>
      <c r="C123" s="36">
        <v>0.44067210435867299</v>
      </c>
      <c r="D123" s="37">
        <v>-6.8063711357116699</v>
      </c>
      <c r="E123" s="34"/>
      <c r="F123" s="34"/>
    </row>
    <row r="124" spans="1:6" x14ac:dyDescent="0.25">
      <c r="A124" s="34" t="s">
        <v>296</v>
      </c>
      <c r="B124" s="35">
        <v>2115</v>
      </c>
      <c r="C124" s="36">
        <v>0.15170661091804499</v>
      </c>
      <c r="D124" s="37">
        <v>-7.3048052024841299</v>
      </c>
      <c r="E124" s="34"/>
      <c r="F124" s="34"/>
    </row>
    <row r="125" spans="1:6" x14ac:dyDescent="0.25">
      <c r="A125" s="34" t="s">
        <v>297</v>
      </c>
      <c r="B125" s="35">
        <v>2120</v>
      </c>
      <c r="C125" s="36">
        <v>0.21220553398132302</v>
      </c>
      <c r="D125" s="37">
        <v>-7.3219517898559596</v>
      </c>
      <c r="E125" s="34"/>
      <c r="F125" s="34"/>
    </row>
    <row r="126" spans="1:6" x14ac:dyDescent="0.25">
      <c r="A126" s="34" t="s">
        <v>298</v>
      </c>
      <c r="B126" s="35">
        <v>2132</v>
      </c>
      <c r="C126" s="36">
        <v>0.40518033981323198</v>
      </c>
      <c r="D126" s="37">
        <v>-7.3622874450683602</v>
      </c>
      <c r="E126" s="34"/>
      <c r="F126" s="34"/>
    </row>
    <row r="127" spans="1:6" x14ac:dyDescent="0.25">
      <c r="A127" s="34" t="s">
        <v>299</v>
      </c>
      <c r="B127" s="35">
        <v>2143</v>
      </c>
      <c r="C127" s="36">
        <v>0.34242976188659702</v>
      </c>
      <c r="D127" s="37">
        <v>-7.0948385429382297</v>
      </c>
      <c r="E127" s="34"/>
      <c r="F127" s="34"/>
    </row>
    <row r="128" spans="1:6" x14ac:dyDescent="0.25">
      <c r="A128" s="34" t="s">
        <v>300</v>
      </c>
      <c r="B128" s="35">
        <v>2160</v>
      </c>
      <c r="C128" s="36">
        <v>0.34795782446861301</v>
      </c>
      <c r="D128" s="37">
        <v>-6.6089166831970196</v>
      </c>
      <c r="E128" s="34"/>
      <c r="F128" s="34"/>
    </row>
    <row r="129" spans="1:6" x14ac:dyDescent="0.25">
      <c r="A129" s="34" t="s">
        <v>301</v>
      </c>
      <c r="B129" s="35">
        <v>2163</v>
      </c>
      <c r="C129" s="36">
        <v>0.303996120691299</v>
      </c>
      <c r="D129" s="37">
        <v>-7.0508817863464399</v>
      </c>
      <c r="E129" s="34"/>
      <c r="F129" s="34"/>
    </row>
    <row r="130" spans="1:6" x14ac:dyDescent="0.25">
      <c r="A130" s="34" t="s">
        <v>302</v>
      </c>
      <c r="B130" s="35">
        <v>2168</v>
      </c>
      <c r="C130" s="36">
        <v>5.1239703893661004E-2</v>
      </c>
      <c r="D130" s="37">
        <v>-7.7502488327026402</v>
      </c>
      <c r="E130" s="34"/>
      <c r="F130" s="34"/>
    </row>
    <row r="131" spans="1:6" x14ac:dyDescent="0.25">
      <c r="A131" s="34" t="s">
        <v>303</v>
      </c>
      <c r="B131" s="35">
        <v>2185</v>
      </c>
      <c r="C131" s="36">
        <v>0.24677807569503801</v>
      </c>
      <c r="D131" s="37">
        <v>-7.43820945739746</v>
      </c>
      <c r="E131" s="34"/>
      <c r="F131" s="34"/>
    </row>
    <row r="132" spans="1:6" x14ac:dyDescent="0.25">
      <c r="A132" s="34" t="s">
        <v>304</v>
      </c>
      <c r="B132" s="35">
        <v>2190</v>
      </c>
      <c r="C132" s="36">
        <v>0.519340579509735</v>
      </c>
      <c r="D132" s="37">
        <v>-6.5704344940185502</v>
      </c>
      <c r="E132" s="34"/>
      <c r="F132" s="34"/>
    </row>
    <row r="133" spans="1:6" x14ac:dyDescent="0.25">
      <c r="A133" s="34" t="s">
        <v>305</v>
      </c>
      <c r="B133" s="35">
        <v>2220</v>
      </c>
      <c r="C133" s="36">
        <v>0.21014443516731302</v>
      </c>
      <c r="D133" s="37">
        <v>-9.2329100799560493</v>
      </c>
      <c r="E133" s="34"/>
      <c r="F133" s="34"/>
    </row>
    <row r="134" spans="1:6" x14ac:dyDescent="0.25">
      <c r="A134" s="34" t="s">
        <v>306</v>
      </c>
      <c r="B134" s="35">
        <v>2250</v>
      </c>
      <c r="C134" s="36">
        <v>0.60984373569488504</v>
      </c>
      <c r="D134" s="37">
        <v>-7.4001640510559099</v>
      </c>
      <c r="E134" s="34"/>
      <c r="F134" s="34"/>
    </row>
    <row r="135" spans="1:6" ht="15.6" x14ac:dyDescent="0.25">
      <c r="A135" s="34" t="s">
        <v>307</v>
      </c>
      <c r="B135" s="35">
        <v>2260</v>
      </c>
      <c r="C135" s="36">
        <v>0.79697984933853105</v>
      </c>
      <c r="D135" s="37">
        <v>-6.7161950302123996</v>
      </c>
      <c r="E135" s="38">
        <v>0.70777299999999999</v>
      </c>
      <c r="F135" s="38">
        <v>1.0000000000000001E-5</v>
      </c>
    </row>
    <row r="136" spans="1:6" x14ac:dyDescent="0.25">
      <c r="A136" s="34" t="s">
        <v>308</v>
      </c>
      <c r="B136" s="35">
        <v>2285</v>
      </c>
      <c r="C136" s="36">
        <v>1.0348256874084498</v>
      </c>
      <c r="D136" s="37">
        <v>-6.20190326690674</v>
      </c>
      <c r="E136" s="34"/>
      <c r="F136" s="34"/>
    </row>
    <row r="137" spans="1:6" x14ac:dyDescent="0.25">
      <c r="A137" s="34" t="s">
        <v>309</v>
      </c>
      <c r="B137" s="35">
        <v>2310</v>
      </c>
      <c r="C137" s="36">
        <v>0.98559737682342996</v>
      </c>
      <c r="D137" s="37">
        <v>-6.3742098045349103</v>
      </c>
      <c r="E137" s="34"/>
      <c r="F137" s="34"/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D4A49-929C-492A-8CAD-950569364D62}">
  <dimension ref="A1:D87"/>
  <sheetViews>
    <sheetView workbookViewId="0">
      <selection activeCell="G8" sqref="G8"/>
    </sheetView>
  </sheetViews>
  <sheetFormatPr defaultRowHeight="14.4" x14ac:dyDescent="0.25"/>
  <cols>
    <col min="1" max="1" width="18.77734375" customWidth="1"/>
    <col min="2" max="2" width="16.5546875" customWidth="1"/>
    <col min="3" max="3" width="18.6640625" customWidth="1"/>
    <col min="4" max="4" width="19.5546875" customWidth="1"/>
  </cols>
  <sheetData>
    <row r="1" spans="1:4" ht="19.8" x14ac:dyDescent="0.4">
      <c r="A1" s="2" t="s">
        <v>0</v>
      </c>
      <c r="B1" s="2" t="s">
        <v>107</v>
      </c>
      <c r="C1" s="1" t="s">
        <v>108</v>
      </c>
      <c r="D1" s="1" t="s">
        <v>109</v>
      </c>
    </row>
    <row r="2" spans="1:4" x14ac:dyDescent="0.25">
      <c r="A2" t="s">
        <v>310</v>
      </c>
      <c r="B2">
        <v>0</v>
      </c>
      <c r="C2">
        <v>2.56</v>
      </c>
      <c r="D2">
        <v>-6.38</v>
      </c>
    </row>
    <row r="3" spans="1:4" x14ac:dyDescent="0.25">
      <c r="A3" t="s">
        <v>311</v>
      </c>
      <c r="B3">
        <v>30</v>
      </c>
      <c r="C3">
        <v>2.52</v>
      </c>
      <c r="D3">
        <v>-7.65</v>
      </c>
    </row>
    <row r="4" spans="1:4" x14ac:dyDescent="0.25">
      <c r="A4" t="s">
        <v>312</v>
      </c>
      <c r="B4">
        <v>50</v>
      </c>
      <c r="C4">
        <v>2.4700000000000002</v>
      </c>
      <c r="D4">
        <v>-7.23</v>
      </c>
    </row>
    <row r="5" spans="1:4" x14ac:dyDescent="0.25">
      <c r="A5" t="s">
        <v>313</v>
      </c>
      <c r="B5">
        <v>70</v>
      </c>
      <c r="C5">
        <v>2.48</v>
      </c>
      <c r="D5">
        <v>-8.43</v>
      </c>
    </row>
    <row r="6" spans="1:4" x14ac:dyDescent="0.25">
      <c r="A6" t="s">
        <v>314</v>
      </c>
      <c r="B6">
        <v>95</v>
      </c>
      <c r="C6">
        <v>2.39</v>
      </c>
      <c r="D6">
        <v>-9.6199999999999992</v>
      </c>
    </row>
    <row r="7" spans="1:4" x14ac:dyDescent="0.25">
      <c r="A7" t="s">
        <v>315</v>
      </c>
      <c r="B7">
        <v>115</v>
      </c>
      <c r="C7">
        <v>2.29</v>
      </c>
      <c r="D7">
        <v>-9.74</v>
      </c>
    </row>
    <row r="8" spans="1:4" x14ac:dyDescent="0.25">
      <c r="A8" t="s">
        <v>316</v>
      </c>
      <c r="B8">
        <v>145</v>
      </c>
      <c r="C8">
        <v>2.44</v>
      </c>
      <c r="D8">
        <v>-7.33</v>
      </c>
    </row>
    <row r="9" spans="1:4" x14ac:dyDescent="0.25">
      <c r="A9" t="s">
        <v>317</v>
      </c>
      <c r="B9">
        <v>165</v>
      </c>
      <c r="C9">
        <v>2.68</v>
      </c>
      <c r="D9">
        <v>-6.88</v>
      </c>
    </row>
    <row r="10" spans="1:4" x14ac:dyDescent="0.25">
      <c r="A10" t="s">
        <v>318</v>
      </c>
      <c r="B10">
        <v>185</v>
      </c>
      <c r="C10">
        <v>2.54</v>
      </c>
      <c r="D10">
        <v>-6.72</v>
      </c>
    </row>
    <row r="11" spans="1:4" x14ac:dyDescent="0.25">
      <c r="A11" t="s">
        <v>319</v>
      </c>
      <c r="B11">
        <v>200</v>
      </c>
      <c r="C11">
        <v>2.12</v>
      </c>
      <c r="D11">
        <v>-7.09</v>
      </c>
    </row>
    <row r="12" spans="1:4" x14ac:dyDescent="0.25">
      <c r="A12" t="s">
        <v>320</v>
      </c>
      <c r="B12">
        <v>225</v>
      </c>
      <c r="C12">
        <v>2.81</v>
      </c>
      <c r="D12">
        <v>-6.31</v>
      </c>
    </row>
    <row r="13" spans="1:4" x14ac:dyDescent="0.25">
      <c r="A13" t="s">
        <v>321</v>
      </c>
      <c r="B13">
        <v>245</v>
      </c>
      <c r="C13">
        <v>2.4500000000000002</v>
      </c>
      <c r="D13">
        <v>-9.2899999999999991</v>
      </c>
    </row>
    <row r="14" spans="1:4" x14ac:dyDescent="0.25">
      <c r="A14" t="s">
        <v>322</v>
      </c>
      <c r="B14">
        <v>265</v>
      </c>
      <c r="C14">
        <v>2.54</v>
      </c>
      <c r="D14">
        <v>-6.87</v>
      </c>
    </row>
    <row r="15" spans="1:4" x14ac:dyDescent="0.25">
      <c r="A15" t="s">
        <v>323</v>
      </c>
      <c r="B15">
        <v>285</v>
      </c>
      <c r="C15">
        <v>1.85</v>
      </c>
      <c r="D15">
        <v>-10.210000000000001</v>
      </c>
    </row>
    <row r="16" spans="1:4" x14ac:dyDescent="0.25">
      <c r="A16" t="s">
        <v>324</v>
      </c>
      <c r="B16">
        <v>310</v>
      </c>
      <c r="C16">
        <v>2.2200000000000002</v>
      </c>
      <c r="D16">
        <v>-8.82</v>
      </c>
    </row>
    <row r="17" spans="1:4" x14ac:dyDescent="0.25">
      <c r="A17" t="s">
        <v>325</v>
      </c>
      <c r="B17">
        <v>350</v>
      </c>
      <c r="C17">
        <v>2.71</v>
      </c>
      <c r="D17">
        <v>-8.27</v>
      </c>
    </row>
    <row r="18" spans="1:4" x14ac:dyDescent="0.25">
      <c r="A18" t="s">
        <v>326</v>
      </c>
      <c r="B18">
        <v>365</v>
      </c>
      <c r="C18">
        <v>2.4900000000000002</v>
      </c>
      <c r="D18">
        <v>-6.83</v>
      </c>
    </row>
    <row r="19" spans="1:4" x14ac:dyDescent="0.25">
      <c r="A19" t="s">
        <v>327</v>
      </c>
      <c r="B19">
        <v>380</v>
      </c>
      <c r="C19">
        <v>1.74</v>
      </c>
      <c r="D19">
        <v>-8.99</v>
      </c>
    </row>
    <row r="20" spans="1:4" x14ac:dyDescent="0.25">
      <c r="A20" t="s">
        <v>328</v>
      </c>
      <c r="B20">
        <v>400</v>
      </c>
      <c r="C20">
        <v>2.2400000000000002</v>
      </c>
      <c r="D20">
        <v>-9.48</v>
      </c>
    </row>
    <row r="21" spans="1:4" x14ac:dyDescent="0.25">
      <c r="A21" t="s">
        <v>329</v>
      </c>
      <c r="B21">
        <v>420</v>
      </c>
      <c r="C21">
        <v>1.95</v>
      </c>
      <c r="D21">
        <v>-8.3699999999999992</v>
      </c>
    </row>
    <row r="22" spans="1:4" x14ac:dyDescent="0.25">
      <c r="A22" t="s">
        <v>330</v>
      </c>
      <c r="B22">
        <v>440</v>
      </c>
      <c r="C22">
        <v>1.5</v>
      </c>
      <c r="D22">
        <v>-10.14</v>
      </c>
    </row>
    <row r="23" spans="1:4" x14ac:dyDescent="0.25">
      <c r="A23" t="s">
        <v>331</v>
      </c>
      <c r="B23">
        <v>460</v>
      </c>
      <c r="C23">
        <v>2.2200000000000002</v>
      </c>
      <c r="D23">
        <v>-9.39</v>
      </c>
    </row>
    <row r="24" spans="1:4" x14ac:dyDescent="0.25">
      <c r="A24" t="s">
        <v>332</v>
      </c>
      <c r="B24">
        <v>480</v>
      </c>
      <c r="C24">
        <v>2.4</v>
      </c>
      <c r="D24">
        <v>-7.75</v>
      </c>
    </row>
    <row r="25" spans="1:4" x14ac:dyDescent="0.25">
      <c r="A25" t="s">
        <v>333</v>
      </c>
      <c r="B25">
        <v>505</v>
      </c>
      <c r="C25">
        <v>1.87</v>
      </c>
      <c r="D25">
        <v>-8.3800000000000008</v>
      </c>
    </row>
    <row r="26" spans="1:4" x14ac:dyDescent="0.25">
      <c r="A26" t="s">
        <v>334</v>
      </c>
      <c r="B26">
        <v>515</v>
      </c>
      <c r="C26">
        <v>2.5</v>
      </c>
      <c r="D26">
        <v>-7.32</v>
      </c>
    </row>
    <row r="27" spans="1:4" x14ac:dyDescent="0.25">
      <c r="A27" t="s">
        <v>335</v>
      </c>
      <c r="B27">
        <v>535</v>
      </c>
      <c r="C27">
        <v>2.46</v>
      </c>
      <c r="D27">
        <v>-7.65</v>
      </c>
    </row>
    <row r="28" spans="1:4" x14ac:dyDescent="0.25">
      <c r="A28" t="s">
        <v>336</v>
      </c>
      <c r="B28">
        <v>555</v>
      </c>
      <c r="C28">
        <v>2.5099999999999998</v>
      </c>
      <c r="D28">
        <v>-8.0299999999999994</v>
      </c>
    </row>
    <row r="29" spans="1:4" x14ac:dyDescent="0.25">
      <c r="A29" t="s">
        <v>337</v>
      </c>
      <c r="B29">
        <v>595</v>
      </c>
      <c r="C29">
        <v>2.46</v>
      </c>
      <c r="D29">
        <v>-7.36</v>
      </c>
    </row>
    <row r="30" spans="1:4" x14ac:dyDescent="0.25">
      <c r="A30" t="s">
        <v>338</v>
      </c>
      <c r="B30">
        <v>615</v>
      </c>
      <c r="C30">
        <v>2.46</v>
      </c>
      <c r="D30">
        <v>-6.77</v>
      </c>
    </row>
    <row r="31" spans="1:4" x14ac:dyDescent="0.25">
      <c r="A31" t="s">
        <v>339</v>
      </c>
      <c r="B31">
        <v>620</v>
      </c>
      <c r="C31">
        <v>2.0099999999999998</v>
      </c>
      <c r="D31">
        <v>-7.67</v>
      </c>
    </row>
    <row r="32" spans="1:4" x14ac:dyDescent="0.25">
      <c r="A32" t="s">
        <v>340</v>
      </c>
      <c r="B32">
        <v>650</v>
      </c>
      <c r="C32">
        <v>2.5099999999999998</v>
      </c>
      <c r="D32">
        <v>-6.99</v>
      </c>
    </row>
    <row r="33" spans="1:4" x14ac:dyDescent="0.25">
      <c r="A33" t="s">
        <v>341</v>
      </c>
      <c r="B33">
        <v>675</v>
      </c>
      <c r="C33">
        <v>2.68</v>
      </c>
      <c r="D33">
        <v>-6.51</v>
      </c>
    </row>
    <row r="34" spans="1:4" x14ac:dyDescent="0.25">
      <c r="A34" t="s">
        <v>342</v>
      </c>
      <c r="B34">
        <v>725</v>
      </c>
      <c r="C34">
        <v>2.86</v>
      </c>
      <c r="D34">
        <v>-6.04</v>
      </c>
    </row>
    <row r="35" spans="1:4" x14ac:dyDescent="0.25">
      <c r="A35" t="s">
        <v>343</v>
      </c>
      <c r="B35">
        <v>790</v>
      </c>
      <c r="C35">
        <v>2.94</v>
      </c>
      <c r="D35">
        <v>-6.31</v>
      </c>
    </row>
    <row r="36" spans="1:4" x14ac:dyDescent="0.25">
      <c r="A36" t="s">
        <v>344</v>
      </c>
      <c r="B36">
        <v>810</v>
      </c>
      <c r="C36">
        <v>2.83</v>
      </c>
      <c r="D36">
        <v>-7.05</v>
      </c>
    </row>
    <row r="37" spans="1:4" x14ac:dyDescent="0.25">
      <c r="A37" t="s">
        <v>345</v>
      </c>
      <c r="B37">
        <v>945</v>
      </c>
      <c r="C37">
        <v>2.97</v>
      </c>
      <c r="D37">
        <v>-6.41</v>
      </c>
    </row>
    <row r="38" spans="1:4" x14ac:dyDescent="0.25">
      <c r="A38" t="s">
        <v>346</v>
      </c>
      <c r="B38">
        <v>1025</v>
      </c>
      <c r="C38">
        <v>2.65</v>
      </c>
      <c r="D38">
        <v>-6.71</v>
      </c>
    </row>
    <row r="39" spans="1:4" x14ac:dyDescent="0.25">
      <c r="A39" t="s">
        <v>347</v>
      </c>
      <c r="B39">
        <v>1045</v>
      </c>
      <c r="C39">
        <v>2.61</v>
      </c>
      <c r="D39">
        <v>-8.1199999999999992</v>
      </c>
    </row>
    <row r="40" spans="1:4" x14ac:dyDescent="0.25">
      <c r="A40" t="s">
        <v>348</v>
      </c>
      <c r="B40">
        <v>1065</v>
      </c>
      <c r="C40">
        <v>2.67</v>
      </c>
      <c r="D40">
        <v>-7</v>
      </c>
    </row>
    <row r="41" spans="1:4" x14ac:dyDescent="0.25">
      <c r="A41" t="s">
        <v>349</v>
      </c>
      <c r="B41">
        <v>1090</v>
      </c>
      <c r="C41">
        <v>2.58</v>
      </c>
      <c r="D41">
        <v>-6.54</v>
      </c>
    </row>
    <row r="42" spans="1:4" x14ac:dyDescent="0.25">
      <c r="A42" t="s">
        <v>350</v>
      </c>
      <c r="B42">
        <v>1110</v>
      </c>
      <c r="C42">
        <v>2.72</v>
      </c>
      <c r="D42">
        <v>-6.11</v>
      </c>
    </row>
    <row r="43" spans="1:4" x14ac:dyDescent="0.25">
      <c r="A43" t="s">
        <v>351</v>
      </c>
      <c r="B43">
        <v>1130</v>
      </c>
      <c r="C43">
        <v>2.57</v>
      </c>
      <c r="D43">
        <v>-6.44</v>
      </c>
    </row>
    <row r="44" spans="1:4" x14ac:dyDescent="0.25">
      <c r="A44" t="s">
        <v>352</v>
      </c>
      <c r="B44">
        <v>1155</v>
      </c>
      <c r="C44">
        <v>1.65</v>
      </c>
      <c r="D44">
        <v>-6.78</v>
      </c>
    </row>
    <row r="45" spans="1:4" x14ac:dyDescent="0.25">
      <c r="A45" t="s">
        <v>353</v>
      </c>
      <c r="B45">
        <v>1180</v>
      </c>
      <c r="C45">
        <v>1.37</v>
      </c>
      <c r="D45">
        <v>-9.14</v>
      </c>
    </row>
    <row r="46" spans="1:4" x14ac:dyDescent="0.25">
      <c r="A46" t="s">
        <v>354</v>
      </c>
      <c r="B46">
        <v>1200</v>
      </c>
      <c r="C46">
        <v>2.08</v>
      </c>
      <c r="D46">
        <v>-10.02</v>
      </c>
    </row>
    <row r="47" spans="1:4" x14ac:dyDescent="0.25">
      <c r="A47" t="s">
        <v>355</v>
      </c>
      <c r="B47">
        <v>1215</v>
      </c>
      <c r="C47">
        <v>2.39</v>
      </c>
      <c r="D47">
        <v>-8.1300000000000008</v>
      </c>
    </row>
    <row r="48" spans="1:4" x14ac:dyDescent="0.25">
      <c r="A48" t="s">
        <v>356</v>
      </c>
      <c r="B48">
        <v>1235</v>
      </c>
      <c r="C48">
        <v>2.0699999999999998</v>
      </c>
      <c r="D48">
        <v>-8.57</v>
      </c>
    </row>
    <row r="49" spans="1:4" x14ac:dyDescent="0.25">
      <c r="A49" t="s">
        <v>357</v>
      </c>
      <c r="B49">
        <v>1245</v>
      </c>
      <c r="C49">
        <v>2.48</v>
      </c>
      <c r="D49">
        <v>-6.19</v>
      </c>
    </row>
    <row r="50" spans="1:4" x14ac:dyDescent="0.25">
      <c r="A50" t="s">
        <v>358</v>
      </c>
      <c r="B50">
        <v>1255</v>
      </c>
      <c r="C50">
        <v>2.5</v>
      </c>
      <c r="D50">
        <v>-6.57</v>
      </c>
    </row>
    <row r="51" spans="1:4" x14ac:dyDescent="0.25">
      <c r="A51" t="s">
        <v>359</v>
      </c>
      <c r="B51">
        <v>1265</v>
      </c>
      <c r="C51">
        <v>1.95</v>
      </c>
      <c r="D51">
        <v>-7.05</v>
      </c>
    </row>
    <row r="52" spans="1:4" x14ac:dyDescent="0.25">
      <c r="A52" t="s">
        <v>360</v>
      </c>
      <c r="B52">
        <v>1285</v>
      </c>
      <c r="C52">
        <v>1.79</v>
      </c>
      <c r="D52">
        <v>-7.38</v>
      </c>
    </row>
    <row r="53" spans="1:4" x14ac:dyDescent="0.25">
      <c r="A53" t="s">
        <v>361</v>
      </c>
      <c r="B53">
        <v>1305</v>
      </c>
      <c r="C53">
        <v>1.99</v>
      </c>
      <c r="D53">
        <v>-7.29</v>
      </c>
    </row>
    <row r="54" spans="1:4" x14ac:dyDescent="0.25">
      <c r="A54" t="s">
        <v>362</v>
      </c>
      <c r="B54">
        <v>1325</v>
      </c>
      <c r="C54">
        <v>1.97</v>
      </c>
      <c r="D54">
        <v>-6.88</v>
      </c>
    </row>
    <row r="55" spans="1:4" x14ac:dyDescent="0.25">
      <c r="A55" t="s">
        <v>363</v>
      </c>
      <c r="B55">
        <v>1335</v>
      </c>
      <c r="C55">
        <v>1.76</v>
      </c>
      <c r="D55">
        <v>-7.22</v>
      </c>
    </row>
    <row r="56" spans="1:4" x14ac:dyDescent="0.25">
      <c r="A56" t="s">
        <v>364</v>
      </c>
      <c r="B56">
        <v>1355</v>
      </c>
      <c r="C56">
        <v>1.77</v>
      </c>
      <c r="D56">
        <v>-7.59</v>
      </c>
    </row>
    <row r="57" spans="1:4" x14ac:dyDescent="0.25">
      <c r="A57" t="s">
        <v>365</v>
      </c>
      <c r="B57">
        <v>1375</v>
      </c>
      <c r="C57">
        <v>1.69</v>
      </c>
      <c r="D57">
        <v>-7.64</v>
      </c>
    </row>
    <row r="58" spans="1:4" x14ac:dyDescent="0.25">
      <c r="A58" t="s">
        <v>366</v>
      </c>
      <c r="B58">
        <v>1385</v>
      </c>
      <c r="C58">
        <v>2.37</v>
      </c>
      <c r="D58">
        <v>-6.81</v>
      </c>
    </row>
    <row r="59" spans="1:4" x14ac:dyDescent="0.25">
      <c r="A59" t="s">
        <v>367</v>
      </c>
      <c r="B59">
        <v>1410</v>
      </c>
      <c r="C59">
        <v>2.91</v>
      </c>
      <c r="D59">
        <v>-6.54</v>
      </c>
    </row>
    <row r="60" spans="1:4" x14ac:dyDescent="0.25">
      <c r="A60" t="s">
        <v>368</v>
      </c>
      <c r="B60">
        <v>1425</v>
      </c>
      <c r="C60">
        <v>2.31</v>
      </c>
      <c r="D60">
        <v>-7.82</v>
      </c>
    </row>
    <row r="61" spans="1:4" x14ac:dyDescent="0.25">
      <c r="A61" t="s">
        <v>369</v>
      </c>
      <c r="B61">
        <v>1440</v>
      </c>
      <c r="C61">
        <v>1.86</v>
      </c>
      <c r="D61">
        <v>-9.19</v>
      </c>
    </row>
    <row r="62" spans="1:4" x14ac:dyDescent="0.25">
      <c r="A62" t="s">
        <v>370</v>
      </c>
      <c r="B62">
        <v>1470</v>
      </c>
      <c r="C62">
        <v>2.57</v>
      </c>
      <c r="D62">
        <v>-6.25</v>
      </c>
    </row>
    <row r="63" spans="1:4" x14ac:dyDescent="0.25">
      <c r="A63" t="s">
        <v>371</v>
      </c>
      <c r="B63">
        <v>1490</v>
      </c>
      <c r="C63">
        <v>0.08</v>
      </c>
      <c r="D63">
        <v>-13.46</v>
      </c>
    </row>
    <row r="64" spans="1:4" x14ac:dyDescent="0.25">
      <c r="A64" t="s">
        <v>372</v>
      </c>
      <c r="B64">
        <v>1520</v>
      </c>
      <c r="C64">
        <v>0.31</v>
      </c>
      <c r="D64">
        <v>-14.84</v>
      </c>
    </row>
    <row r="65" spans="1:4" x14ac:dyDescent="0.25">
      <c r="A65" t="s">
        <v>373</v>
      </c>
      <c r="B65">
        <v>1535</v>
      </c>
      <c r="C65">
        <v>1.02</v>
      </c>
      <c r="D65">
        <v>-6.82</v>
      </c>
    </row>
    <row r="66" spans="1:4" x14ac:dyDescent="0.25">
      <c r="A66" t="s">
        <v>374</v>
      </c>
      <c r="B66">
        <v>1550</v>
      </c>
      <c r="C66">
        <v>-0.8</v>
      </c>
      <c r="D66">
        <v>-8.01</v>
      </c>
    </row>
    <row r="67" spans="1:4" x14ac:dyDescent="0.25">
      <c r="A67" t="s">
        <v>375</v>
      </c>
      <c r="B67">
        <v>1565</v>
      </c>
      <c r="C67">
        <v>-0.5</v>
      </c>
      <c r="D67">
        <v>-8.43</v>
      </c>
    </row>
    <row r="68" spans="1:4" x14ac:dyDescent="0.25">
      <c r="A68" t="s">
        <v>376</v>
      </c>
      <c r="B68">
        <v>1625</v>
      </c>
      <c r="C68">
        <v>-3.35</v>
      </c>
      <c r="D68">
        <v>-7.07</v>
      </c>
    </row>
    <row r="69" spans="1:4" x14ac:dyDescent="0.25">
      <c r="A69" t="s">
        <v>377</v>
      </c>
      <c r="B69">
        <v>1650</v>
      </c>
      <c r="C69">
        <v>-5.62</v>
      </c>
      <c r="D69">
        <v>-7.37</v>
      </c>
    </row>
    <row r="70" spans="1:4" x14ac:dyDescent="0.25">
      <c r="A70" t="s">
        <v>378</v>
      </c>
      <c r="B70">
        <v>1675</v>
      </c>
      <c r="C70">
        <v>-4.01</v>
      </c>
      <c r="D70">
        <v>-7.03</v>
      </c>
    </row>
    <row r="71" spans="1:4" x14ac:dyDescent="0.25">
      <c r="A71" t="s">
        <v>379</v>
      </c>
      <c r="B71">
        <v>1690</v>
      </c>
      <c r="C71">
        <v>-3.36</v>
      </c>
      <c r="D71">
        <v>-6.95</v>
      </c>
    </row>
    <row r="72" spans="1:4" x14ac:dyDescent="0.25">
      <c r="A72" t="s">
        <v>380</v>
      </c>
      <c r="B72">
        <v>1710</v>
      </c>
      <c r="C72">
        <v>-5.9</v>
      </c>
      <c r="D72">
        <v>-7.09</v>
      </c>
    </row>
    <row r="73" spans="1:4" x14ac:dyDescent="0.25">
      <c r="A73" t="s">
        <v>381</v>
      </c>
      <c r="B73">
        <v>1720</v>
      </c>
      <c r="C73">
        <v>-5.41</v>
      </c>
      <c r="D73">
        <v>-8.09</v>
      </c>
    </row>
    <row r="74" spans="1:4" x14ac:dyDescent="0.25">
      <c r="A74" t="s">
        <v>382</v>
      </c>
      <c r="B74">
        <v>1730</v>
      </c>
      <c r="C74">
        <v>-3.24</v>
      </c>
      <c r="D74">
        <v>-6.62</v>
      </c>
    </row>
    <row r="75" spans="1:4" x14ac:dyDescent="0.25">
      <c r="A75" t="s">
        <v>383</v>
      </c>
      <c r="B75">
        <v>1740</v>
      </c>
      <c r="C75">
        <v>-3.5</v>
      </c>
      <c r="D75">
        <v>-6.51</v>
      </c>
    </row>
    <row r="76" spans="1:4" x14ac:dyDescent="0.25">
      <c r="A76" t="s">
        <v>384</v>
      </c>
      <c r="B76">
        <v>1755</v>
      </c>
      <c r="C76">
        <v>-4.1399999999999997</v>
      </c>
      <c r="D76">
        <v>-7.48</v>
      </c>
    </row>
    <row r="77" spans="1:4" x14ac:dyDescent="0.25">
      <c r="A77" t="s">
        <v>385</v>
      </c>
      <c r="B77">
        <v>1770</v>
      </c>
      <c r="C77">
        <v>-3.88</v>
      </c>
      <c r="D77">
        <v>-7.4</v>
      </c>
    </row>
    <row r="78" spans="1:4" x14ac:dyDescent="0.25">
      <c r="A78" t="s">
        <v>386</v>
      </c>
      <c r="B78">
        <v>1790</v>
      </c>
      <c r="C78">
        <v>-2.87</v>
      </c>
      <c r="D78">
        <v>-7.27</v>
      </c>
    </row>
    <row r="79" spans="1:4" x14ac:dyDescent="0.25">
      <c r="A79" t="s">
        <v>387</v>
      </c>
      <c r="B79">
        <v>1815</v>
      </c>
      <c r="C79">
        <v>-1.84</v>
      </c>
      <c r="D79">
        <v>-9.18</v>
      </c>
    </row>
    <row r="80" spans="1:4" x14ac:dyDescent="0.25">
      <c r="A80" t="s">
        <v>388</v>
      </c>
      <c r="B80">
        <v>1840</v>
      </c>
      <c r="C80">
        <v>-3.79</v>
      </c>
      <c r="D80">
        <v>-8.93</v>
      </c>
    </row>
    <row r="81" spans="1:4" x14ac:dyDescent="0.25">
      <c r="A81" t="s">
        <v>389</v>
      </c>
      <c r="B81">
        <v>1860</v>
      </c>
      <c r="C81">
        <v>-3.88</v>
      </c>
      <c r="D81">
        <v>-8.27</v>
      </c>
    </row>
    <row r="82" spans="1:4" x14ac:dyDescent="0.25">
      <c r="A82" t="s">
        <v>390</v>
      </c>
      <c r="B82">
        <v>1880</v>
      </c>
      <c r="C82">
        <v>-5.58</v>
      </c>
      <c r="D82">
        <v>-7.31</v>
      </c>
    </row>
    <row r="83" spans="1:4" x14ac:dyDescent="0.25">
      <c r="A83" t="s">
        <v>391</v>
      </c>
      <c r="B83">
        <v>1885</v>
      </c>
      <c r="C83">
        <v>-1.69</v>
      </c>
      <c r="D83">
        <v>-8.2100000000000009</v>
      </c>
    </row>
    <row r="84" spans="1:4" x14ac:dyDescent="0.25">
      <c r="A84" t="s">
        <v>392</v>
      </c>
      <c r="B84">
        <v>1905</v>
      </c>
      <c r="C84">
        <v>-1.46</v>
      </c>
      <c r="D84">
        <v>-9.56</v>
      </c>
    </row>
    <row r="85" spans="1:4" x14ac:dyDescent="0.25">
      <c r="A85" t="s">
        <v>393</v>
      </c>
      <c r="B85">
        <v>1915</v>
      </c>
      <c r="C85">
        <v>-0.13</v>
      </c>
      <c r="D85">
        <v>-8.35</v>
      </c>
    </row>
    <row r="86" spans="1:4" x14ac:dyDescent="0.25">
      <c r="A86" t="s">
        <v>394</v>
      </c>
      <c r="B86">
        <v>1945</v>
      </c>
      <c r="C86">
        <v>-0.23</v>
      </c>
      <c r="D86">
        <v>-8.83</v>
      </c>
    </row>
    <row r="87" spans="1:4" x14ac:dyDescent="0.25">
      <c r="A87" t="s">
        <v>395</v>
      </c>
      <c r="B87">
        <v>1970</v>
      </c>
      <c r="C87">
        <v>1.06</v>
      </c>
      <c r="D87">
        <v>-7.95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13 ZS全岩碳氧同位素和碳酸钙含量</vt:lpstr>
      <vt:lpstr>13ZS原位碳同位素</vt:lpstr>
      <vt:lpstr>13ZS原位元素含量</vt:lpstr>
      <vt:lpstr>10-11TM全岩碳氧锶同位素</vt:lpstr>
      <vt:lpstr>11TMG全岩碳氧同位素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Jan09-1</dc:creator>
  <cp:lastModifiedBy>unknown</cp:lastModifiedBy>
  <dcterms:created xsi:type="dcterms:W3CDTF">2014-01-09T12:02:26Z</dcterms:created>
  <dcterms:modified xsi:type="dcterms:W3CDTF">2019-11-29T04:00:03Z</dcterms:modified>
</cp:coreProperties>
</file>