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d\Desktop\238 Ma eclogite\"/>
    </mc:Choice>
  </mc:AlternateContent>
  <xr:revisionPtr revIDLastSave="0" documentId="13_ncr:1_{531F329E-5BB7-428B-803E-F95655AB5D78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5" i="1" l="1"/>
  <c r="B75" i="1"/>
  <c r="F69" i="1"/>
  <c r="B69" i="1"/>
  <c r="F63" i="1"/>
  <c r="E63" i="1"/>
  <c r="D63" i="1"/>
  <c r="C63" i="1"/>
  <c r="B63" i="1"/>
  <c r="F62" i="1"/>
  <c r="E62" i="1"/>
  <c r="D62" i="1"/>
  <c r="C62" i="1"/>
  <c r="B62" i="1"/>
  <c r="F61" i="1"/>
  <c r="E61" i="1"/>
  <c r="D61" i="1"/>
  <c r="C61" i="1"/>
  <c r="B61" i="1"/>
  <c r="F60" i="1"/>
  <c r="E60" i="1"/>
  <c r="D60" i="1"/>
  <c r="C60" i="1"/>
  <c r="B60" i="1"/>
  <c r="F59" i="1"/>
  <c r="E59" i="1"/>
  <c r="D59" i="1"/>
  <c r="C59" i="1"/>
  <c r="B59" i="1"/>
  <c r="F58" i="1"/>
  <c r="E58" i="1"/>
  <c r="D58" i="1"/>
  <c r="C58" i="1"/>
  <c r="B58" i="1"/>
  <c r="F57" i="1"/>
  <c r="E57" i="1"/>
  <c r="D57" i="1"/>
  <c r="C57" i="1"/>
  <c r="B57" i="1"/>
  <c r="F56" i="1"/>
  <c r="E56" i="1"/>
  <c r="D56" i="1"/>
  <c r="C56" i="1"/>
  <c r="B56" i="1"/>
</calcChain>
</file>

<file path=xl/sharedStrings.xml><?xml version="1.0" encoding="utf-8"?>
<sst xmlns="http://schemas.openxmlformats.org/spreadsheetml/2006/main" count="84" uniqueCount="79">
  <si>
    <r>
      <t xml:space="preserve">Table 4. </t>
    </r>
    <r>
      <rPr>
        <sz val="10"/>
        <color theme="1"/>
        <rFont val="Arial"/>
        <family val="2"/>
      </rPr>
      <t>Major, trace elements and Sr-Nd isotopes for the Pianshishan eclogites in Qiangtang terrane</t>
    </r>
    <phoneticPr fontId="3" type="noConversion"/>
  </si>
  <si>
    <t>Sample</t>
  </si>
  <si>
    <t xml:space="preserve">13GZ83-1            </t>
  </si>
  <si>
    <t xml:space="preserve">13GZ83-2            </t>
  </si>
  <si>
    <t xml:space="preserve">13GZ84-1            </t>
  </si>
  <si>
    <t>13GZ84-2</t>
  </si>
  <si>
    <t xml:space="preserve">13GZ92-1            </t>
  </si>
  <si>
    <t>Major element (%)</t>
    <phoneticPr fontId="6" type="noConversion"/>
  </si>
  <si>
    <r>
      <t>SiO</t>
    </r>
    <r>
      <rPr>
        <vertAlign val="subscript"/>
        <sz val="8"/>
        <rFont val="Arial"/>
        <family val="2"/>
      </rPr>
      <t>2</t>
    </r>
    <phoneticPr fontId="9" type="noConversion"/>
  </si>
  <si>
    <r>
      <t>TiO</t>
    </r>
    <r>
      <rPr>
        <vertAlign val="subscript"/>
        <sz val="8"/>
        <rFont val="Arial"/>
        <family val="2"/>
      </rPr>
      <t>2</t>
    </r>
    <phoneticPr fontId="9" type="noConversion"/>
  </si>
  <si>
    <r>
      <t>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phoneticPr fontId="9" type="noConversion"/>
  </si>
  <si>
    <r>
      <t>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phoneticPr fontId="9" type="noConversion"/>
  </si>
  <si>
    <t>MnO</t>
  </si>
  <si>
    <t>MgO</t>
  </si>
  <si>
    <t>CaO</t>
  </si>
  <si>
    <r>
      <t>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phoneticPr fontId="9" type="noConversion"/>
  </si>
  <si>
    <r>
      <t>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phoneticPr fontId="9" type="noConversion"/>
  </si>
  <si>
    <r>
      <t>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  <phoneticPr fontId="9" type="noConversion"/>
  </si>
  <si>
    <t>Total</t>
  </si>
  <si>
    <t>L.O.I</t>
  </si>
  <si>
    <t>Trace element (ppm)</t>
    <phoneticPr fontId="6" type="noConversion"/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</si>
  <si>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</si>
  <si>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</si>
  <si>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</si>
  <si>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</si>
  <si>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</si>
  <si>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</si>
  <si>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</si>
  <si>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</si>
  <si>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</si>
  <si>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</si>
  <si>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</si>
  <si>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</si>
  <si>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</si>
  <si>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</si>
  <si>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</si>
  <si>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</si>
  <si>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</si>
  <si>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</si>
  <si>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</si>
  <si>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</si>
  <si>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</si>
  <si>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</si>
  <si>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</si>
  <si>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</si>
  <si>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</si>
  <si>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</si>
  <si>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</si>
  <si>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</si>
  <si>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</si>
  <si>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</si>
  <si>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</si>
  <si>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</si>
  <si>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</si>
  <si>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</si>
  <si>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</si>
  <si>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r>
      <t>Mg#</t>
    </r>
    <r>
      <rPr>
        <vertAlign val="superscript"/>
        <sz val="8"/>
        <color theme="1"/>
        <rFont val="Arial"/>
        <family val="2"/>
      </rPr>
      <t>a</t>
    </r>
    <phoneticPr fontId="9" type="noConversion"/>
  </si>
  <si>
    <r>
      <t>(La/Yb)</t>
    </r>
    <r>
      <rPr>
        <vertAlign val="subscript"/>
        <sz val="8"/>
        <color theme="1"/>
        <rFont val="Arial"/>
        <family val="2"/>
      </rPr>
      <t>N</t>
    </r>
    <phoneticPr fontId="9" type="noConversion"/>
  </si>
  <si>
    <t>Nb/U</t>
    <phoneticPr fontId="12" type="noConversion"/>
  </si>
  <si>
    <t>Ce/Pb</t>
    <phoneticPr fontId="12" type="noConversion"/>
  </si>
  <si>
    <t>Nb/La</t>
    <phoneticPr fontId="12" type="noConversion"/>
  </si>
  <si>
    <t>Ba/Rb</t>
  </si>
  <si>
    <t>K/Rb</t>
  </si>
  <si>
    <t>K/U</t>
  </si>
  <si>
    <t>Sr-Nd isotopes</t>
    <phoneticPr fontId="9" type="noConversion"/>
  </si>
  <si>
    <t>Rb</t>
    <phoneticPr fontId="6" type="noConversion"/>
  </si>
  <si>
    <t>Sr</t>
    <phoneticPr fontId="6" type="noConversion"/>
  </si>
  <si>
    <r>
      <t>87</t>
    </r>
    <r>
      <rPr>
        <sz val="8"/>
        <color theme="1"/>
        <rFont val="Arial"/>
        <family val="2"/>
      </rPr>
      <t>Rb/</t>
    </r>
    <r>
      <rPr>
        <vertAlign val="superscript"/>
        <sz val="8"/>
        <color theme="1"/>
        <rFont val="Arial"/>
        <family val="2"/>
      </rPr>
      <t>86</t>
    </r>
    <r>
      <rPr>
        <sz val="8"/>
        <color theme="1"/>
        <rFont val="Arial"/>
        <family val="2"/>
      </rPr>
      <t>Sr</t>
    </r>
    <phoneticPr fontId="9" type="noConversion"/>
  </si>
  <si>
    <r>
      <t>87</t>
    </r>
    <r>
      <rPr>
        <sz val="8"/>
        <color theme="1"/>
        <rFont val="Arial"/>
        <family val="2"/>
      </rPr>
      <t>Sr/</t>
    </r>
    <r>
      <rPr>
        <vertAlign val="superscript"/>
        <sz val="8"/>
        <color theme="1"/>
        <rFont val="Arial"/>
        <family val="2"/>
      </rPr>
      <t>86</t>
    </r>
    <r>
      <rPr>
        <sz val="8"/>
        <color theme="1"/>
        <rFont val="Arial"/>
        <family val="2"/>
      </rPr>
      <t>Sr</t>
    </r>
    <r>
      <rPr>
        <vertAlign val="subscript"/>
        <sz val="8"/>
        <color theme="1"/>
        <rFont val="Arial"/>
        <family val="2"/>
      </rPr>
      <t>(m)</t>
    </r>
    <phoneticPr fontId="6" type="noConversion"/>
  </si>
  <si>
    <t>1SE</t>
    <phoneticPr fontId="6" type="noConversion"/>
  </si>
  <si>
    <r>
      <t>87</t>
    </r>
    <r>
      <rPr>
        <sz val="8"/>
        <color theme="1"/>
        <rFont val="Arial"/>
        <family val="2"/>
      </rPr>
      <t>Sr/</t>
    </r>
    <r>
      <rPr>
        <vertAlign val="superscript"/>
        <sz val="8"/>
        <color theme="1"/>
        <rFont val="Arial"/>
        <family val="2"/>
      </rPr>
      <t>86</t>
    </r>
    <r>
      <rPr>
        <sz val="8"/>
        <color theme="1"/>
        <rFont val="Arial"/>
        <family val="2"/>
      </rPr>
      <t>Sr</t>
    </r>
    <r>
      <rPr>
        <vertAlign val="subscript"/>
        <sz val="8"/>
        <color theme="1"/>
        <rFont val="Arial"/>
        <family val="2"/>
      </rPr>
      <t>(i)</t>
    </r>
  </si>
  <si>
    <t>Sm</t>
    <phoneticPr fontId="9" type="noConversion"/>
  </si>
  <si>
    <t>Nd</t>
    <phoneticPr fontId="9" type="noConversion"/>
  </si>
  <si>
    <r>
      <t>147</t>
    </r>
    <r>
      <rPr>
        <sz val="8"/>
        <color theme="1"/>
        <rFont val="Arial"/>
        <family val="2"/>
      </rPr>
      <t>Sm/</t>
    </r>
    <r>
      <rPr>
        <vertAlign val="superscript"/>
        <sz val="8"/>
        <color theme="1"/>
        <rFont val="Arial"/>
        <family val="2"/>
      </rPr>
      <t>144</t>
    </r>
    <r>
      <rPr>
        <sz val="8"/>
        <color theme="1"/>
        <rFont val="Arial"/>
        <family val="2"/>
      </rPr>
      <t>Nd</t>
    </r>
    <phoneticPr fontId="9" type="noConversion"/>
  </si>
  <si>
    <r>
      <t>147</t>
    </r>
    <r>
      <rPr>
        <sz val="8"/>
        <color theme="1"/>
        <rFont val="Arial"/>
        <family val="2"/>
      </rPr>
      <t>Nd/</t>
    </r>
    <r>
      <rPr>
        <vertAlign val="superscript"/>
        <sz val="8"/>
        <color theme="1"/>
        <rFont val="Arial"/>
        <family val="2"/>
      </rPr>
      <t>146</t>
    </r>
    <r>
      <rPr>
        <sz val="8"/>
        <color theme="1"/>
        <rFont val="Arial"/>
        <family val="2"/>
      </rPr>
      <t>Nd</t>
    </r>
    <r>
      <rPr>
        <vertAlign val="subscript"/>
        <sz val="8"/>
        <color theme="1"/>
        <rFont val="Arial"/>
        <family val="2"/>
      </rPr>
      <t>(m)</t>
    </r>
    <phoneticPr fontId="6" type="noConversion"/>
  </si>
  <si>
    <r>
      <t>εNd</t>
    </r>
    <r>
      <rPr>
        <vertAlign val="subscript"/>
        <sz val="8"/>
        <color theme="1"/>
        <rFont val="Arial"/>
        <family val="2"/>
      </rPr>
      <t>(t)</t>
    </r>
    <phoneticPr fontId="9" type="noConversion"/>
  </si>
  <si>
    <r>
      <t>a) Parameters: Mg</t>
    </r>
    <r>
      <rPr>
        <vertAlign val="superscript"/>
        <sz val="8"/>
        <rFont val="Arial"/>
        <family val="2"/>
      </rPr>
      <t>#</t>
    </r>
    <r>
      <rPr>
        <sz val="8"/>
        <rFont val="Arial"/>
        <family val="2"/>
      </rPr>
      <t xml:space="preserve"> = Mg</t>
    </r>
    <r>
      <rPr>
        <vertAlign val="superscript"/>
        <sz val="8"/>
        <rFont val="Arial"/>
        <family val="2"/>
      </rPr>
      <t>2+</t>
    </r>
    <r>
      <rPr>
        <sz val="8"/>
        <rFont val="Arial"/>
        <family val="2"/>
      </rPr>
      <t>×100/(Mg</t>
    </r>
    <r>
      <rPr>
        <vertAlign val="superscript"/>
        <sz val="8"/>
        <rFont val="Arial"/>
        <family val="2"/>
      </rPr>
      <t>2+</t>
    </r>
    <r>
      <rPr>
        <sz val="8"/>
        <rFont val="Arial"/>
        <family val="2"/>
      </rPr>
      <t xml:space="preserve"> + Fe</t>
    </r>
    <r>
      <rPr>
        <vertAlign val="superscript"/>
        <sz val="8"/>
        <rFont val="Arial"/>
        <family val="2"/>
      </rPr>
      <t>2+</t>
    </r>
    <r>
      <rPr>
        <sz val="8"/>
        <rFont val="Arial"/>
        <family val="2"/>
      </rPr>
      <t>), assuming FeO/(FeO + 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 = 0.9</t>
    </r>
    <phoneticPr fontId="9" type="noConversion"/>
  </si>
  <si>
    <t>GPS</t>
    <phoneticPr fontId="3" type="noConversion"/>
  </si>
  <si>
    <t xml:space="preserve"> 33°24'27"N, 86°01'09"E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</si>
</sst>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_ "/>
    <numFmt numFmtId="177" formatCode="0.0"/>
    <numFmt numFmtId="178" formatCode="0;_䀀"/>
    <numFmt numFmtId="179" formatCode="0.0_ "/>
    <numFmt numFmtId="180" formatCode="0;_가"/>
    <numFmt numFmtId="181" formatCode="0;_⠀"/>
    <numFmt numFmtId="182" formatCode="0.0000"/>
    <numFmt numFmtId="183" formatCode="0.000000"/>
    <numFmt numFmtId="184" formatCode="0.000000_ "/>
    <numFmt numFmtId="185" formatCode="0.0000_ "/>
  </numFmts>
  <fonts count="16" x14ac:knownFonts="1">
    <font>
      <sz val="11"/>
      <color theme="1"/>
      <name val="等线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name val="等线"/>
      <family val="2"/>
      <charset val="134"/>
      <scheme val="minor"/>
    </font>
    <font>
      <sz val="8"/>
      <name val="Arial"/>
      <family val="2"/>
    </font>
    <font>
      <vertAlign val="subscript"/>
      <sz val="8"/>
      <name val="Arial"/>
      <family val="2"/>
    </font>
    <font>
      <sz val="9"/>
      <name val="宋体"/>
      <family val="3"/>
      <charset val="134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9"/>
      <name val="Times New Roman"/>
      <family val="1"/>
    </font>
    <font>
      <b/>
      <sz val="8"/>
      <name val="Arial"/>
      <family val="2"/>
    </font>
    <font>
      <sz val="11"/>
      <color indexed="8"/>
      <name val="宋体"/>
      <family val="3"/>
      <charset val="134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2" fillId="0" borderId="0"/>
    <xf numFmtId="0" fontId="14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80" fontId="4" fillId="0" borderId="0" xfId="0" applyNumberFormat="1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79" fontId="4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right" vertical="center"/>
    </xf>
    <xf numFmtId="177" fontId="4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0" fontId="10" fillId="0" borderId="0" xfId="0" applyFont="1" applyAlignment="1">
      <alignment horizontal="right"/>
    </xf>
    <xf numFmtId="182" fontId="4" fillId="0" borderId="0" xfId="0" applyNumberFormat="1" applyFont="1" applyAlignment="1">
      <alignment horizontal="right"/>
    </xf>
    <xf numFmtId="183" fontId="4" fillId="0" borderId="0" xfId="2" applyNumberFormat="1" applyFont="1" applyAlignment="1">
      <alignment horizontal="right"/>
    </xf>
    <xf numFmtId="18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2" fontId="4" fillId="0" borderId="0" xfId="1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3">
    <cellStyle name="常规" xfId="0" builtinId="0"/>
    <cellStyle name="常规_data" xfId="2" xr:uid="{FD519738-6EF9-4442-B7AB-2D21D9840558}"/>
    <cellStyle name="常规_data_1" xfId="1" xr:uid="{017DC921-6BA1-4BB6-8DBC-4BE7263FE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5"/>
  <sheetViews>
    <sheetView tabSelected="1" workbookViewId="0">
      <selection activeCell="F4" sqref="F4"/>
    </sheetView>
  </sheetViews>
  <sheetFormatPr defaultColWidth="7" defaultRowHeight="13.8" x14ac:dyDescent="0.25"/>
  <cols>
    <col min="1" max="1" width="16.33203125" style="2" customWidth="1"/>
    <col min="2" max="2" width="10.44140625" style="2" bestFit="1" customWidth="1"/>
    <col min="3" max="3" width="9" style="2" bestFit="1" customWidth="1"/>
    <col min="4" max="4" width="15.77734375" style="2" customWidth="1"/>
    <col min="5" max="5" width="12.88671875" style="2" customWidth="1"/>
    <col min="6" max="6" width="13.109375" style="2" customWidth="1"/>
    <col min="7" max="16384" width="7" style="3"/>
  </cols>
  <sheetData>
    <row r="1" spans="1:6" x14ac:dyDescent="0.25">
      <c r="A1" s="1" t="s">
        <v>0</v>
      </c>
    </row>
    <row r="3" spans="1:6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25">
      <c r="A4" s="4" t="s">
        <v>77</v>
      </c>
      <c r="B4" s="5" t="s">
        <v>78</v>
      </c>
      <c r="C4" s="5" t="s">
        <v>78</v>
      </c>
      <c r="D4" s="5" t="s">
        <v>78</v>
      </c>
      <c r="E4" s="5" t="s">
        <v>78</v>
      </c>
      <c r="F4" s="5" t="s">
        <v>78</v>
      </c>
    </row>
    <row r="5" spans="1:6" x14ac:dyDescent="0.25">
      <c r="A5" s="6" t="s">
        <v>7</v>
      </c>
    </row>
    <row r="6" spans="1:6" x14ac:dyDescent="0.25">
      <c r="A6" s="7" t="s">
        <v>8</v>
      </c>
      <c r="B6" s="8">
        <v>45.728912609621261</v>
      </c>
      <c r="C6" s="8">
        <v>46.229667382799718</v>
      </c>
      <c r="D6" s="8">
        <v>47.328768358949652</v>
      </c>
      <c r="E6" s="9">
        <v>45.62349670594574</v>
      </c>
      <c r="F6" s="8">
        <v>46.938172704388052</v>
      </c>
    </row>
    <row r="7" spans="1:6" x14ac:dyDescent="0.25">
      <c r="A7" s="7" t="s">
        <v>9</v>
      </c>
      <c r="B7" s="8">
        <v>5.3560200714021722</v>
      </c>
      <c r="C7" s="8">
        <v>5.3388565728879227</v>
      </c>
      <c r="D7" s="8">
        <v>4.8786549767963594</v>
      </c>
      <c r="E7" s="9">
        <v>5.2185181955388051</v>
      </c>
      <c r="F7" s="8">
        <v>4.9038382101779847</v>
      </c>
    </row>
    <row r="8" spans="1:6" x14ac:dyDescent="0.25">
      <c r="A8" s="7" t="s">
        <v>10</v>
      </c>
      <c r="B8" s="8">
        <v>12.872604171607257</v>
      </c>
      <c r="C8" s="8">
        <v>12.719070381670905</v>
      </c>
      <c r="D8" s="8">
        <v>12.201650445460688</v>
      </c>
      <c r="E8" s="9">
        <v>12.170644698792724</v>
      </c>
      <c r="F8" s="8">
        <v>13.159972377149773</v>
      </c>
    </row>
    <row r="9" spans="1:6" x14ac:dyDescent="0.25">
      <c r="A9" s="7" t="s">
        <v>11</v>
      </c>
      <c r="B9" s="8">
        <v>16.551211553980838</v>
      </c>
      <c r="C9" s="8">
        <v>16.603712567205857</v>
      </c>
      <c r="D9" s="8">
        <v>17.847294953134401</v>
      </c>
      <c r="E9" s="9">
        <v>18.927047972706131</v>
      </c>
      <c r="F9" s="8">
        <v>16.688123187792172</v>
      </c>
    </row>
    <row r="10" spans="1:6" x14ac:dyDescent="0.25">
      <c r="A10" s="2" t="s">
        <v>12</v>
      </c>
      <c r="B10" s="8">
        <v>0.19366400258177349</v>
      </c>
      <c r="C10" s="8">
        <v>0.20918858803479082</v>
      </c>
      <c r="D10" s="8">
        <v>0.22759035752831358</v>
      </c>
      <c r="E10" s="9">
        <v>0.22998555050495187</v>
      </c>
      <c r="F10" s="8">
        <v>0.20901605486004526</v>
      </c>
    </row>
    <row r="11" spans="1:6" x14ac:dyDescent="0.25">
      <c r="A11" s="2" t="s">
        <v>13</v>
      </c>
      <c r="B11" s="8">
        <v>5.3449247379209259</v>
      </c>
      <c r="C11" s="8">
        <v>5.2185983990901441</v>
      </c>
      <c r="D11" s="8">
        <v>4.4916511089288322</v>
      </c>
      <c r="E11" s="9">
        <v>4.9163243943299832</v>
      </c>
      <c r="F11" s="8">
        <v>4.7721982910113212</v>
      </c>
    </row>
    <row r="12" spans="1:6" x14ac:dyDescent="0.25">
      <c r="A12" s="2" t="s">
        <v>14</v>
      </c>
      <c r="B12" s="8">
        <v>9.9162021321948703</v>
      </c>
      <c r="C12" s="8">
        <v>9.9127094687597257</v>
      </c>
      <c r="D12" s="8">
        <v>8.6404127805242581</v>
      </c>
      <c r="E12" s="9">
        <v>8.9976483055348258</v>
      </c>
      <c r="F12" s="8">
        <v>9.0389394878178226</v>
      </c>
    </row>
    <row r="13" spans="1:6" x14ac:dyDescent="0.25">
      <c r="A13" s="7" t="s">
        <v>15</v>
      </c>
      <c r="B13" s="8">
        <v>2.5852127011306538</v>
      </c>
      <c r="C13" s="8">
        <v>2.4961150359706927</v>
      </c>
      <c r="D13" s="8">
        <v>2.8353547625113249</v>
      </c>
      <c r="E13" s="9">
        <v>2.6917867413271557</v>
      </c>
      <c r="F13" s="8">
        <v>2.7996092732696445</v>
      </c>
    </row>
    <row r="14" spans="1:6" x14ac:dyDescent="0.25">
      <c r="A14" s="7" t="s">
        <v>16</v>
      </c>
      <c r="B14" s="8">
        <v>0.85534934473616619</v>
      </c>
      <c r="C14" s="8">
        <v>0.65788295077608128</v>
      </c>
      <c r="D14" s="8">
        <v>0.84218458292415588</v>
      </c>
      <c r="E14" s="9">
        <v>0.54526554790769055</v>
      </c>
      <c r="F14" s="8">
        <v>0.83807398919845055</v>
      </c>
    </row>
    <row r="15" spans="1:6" x14ac:dyDescent="0.25">
      <c r="A15" s="7" t="s">
        <v>17</v>
      </c>
      <c r="B15" s="8">
        <v>0.24409733658744368</v>
      </c>
      <c r="C15" s="8">
        <v>0.26173837826575275</v>
      </c>
      <c r="D15" s="8">
        <v>0.36193885051859559</v>
      </c>
      <c r="E15" s="9">
        <v>0.30928188741198936</v>
      </c>
      <c r="F15" s="8">
        <v>0.30146546374044986</v>
      </c>
    </row>
    <row r="16" spans="1:6" x14ac:dyDescent="0.25">
      <c r="A16" s="2" t="s">
        <v>18</v>
      </c>
      <c r="B16" s="8">
        <v>99.648198661763359</v>
      </c>
      <c r="C16" s="8">
        <v>99.647539725461584</v>
      </c>
      <c r="D16" s="8">
        <v>99.655501177276591</v>
      </c>
      <c r="E16" s="9">
        <v>99.63</v>
      </c>
      <c r="F16" s="8">
        <v>99.649409039405725</v>
      </c>
    </row>
    <row r="17" spans="1:6" x14ac:dyDescent="0.25">
      <c r="A17" s="2" t="s">
        <v>19</v>
      </c>
      <c r="B17" s="8">
        <v>0.50097751710652139</v>
      </c>
      <c r="C17" s="8">
        <v>0.35060381768602805</v>
      </c>
      <c r="D17" s="8">
        <v>0.87992111052118038</v>
      </c>
      <c r="E17" s="9">
        <v>0.57974748776076535</v>
      </c>
      <c r="F17" s="8">
        <v>0.24997768056422759</v>
      </c>
    </row>
    <row r="18" spans="1:6" x14ac:dyDescent="0.25">
      <c r="C18" s="8"/>
      <c r="D18" s="8"/>
      <c r="E18" s="8"/>
      <c r="F18" s="8"/>
    </row>
    <row r="19" spans="1:6" x14ac:dyDescent="0.25">
      <c r="A19" s="6" t="s">
        <v>20</v>
      </c>
    </row>
    <row r="20" spans="1:6" x14ac:dyDescent="0.25">
      <c r="A20" s="2" t="s">
        <v>21</v>
      </c>
      <c r="B20" s="10">
        <v>30.43</v>
      </c>
      <c r="C20" s="10">
        <v>29.02</v>
      </c>
      <c r="D20" s="10">
        <v>25.97</v>
      </c>
      <c r="E20" s="10">
        <v>28.95</v>
      </c>
      <c r="F20" s="10">
        <v>26.75</v>
      </c>
    </row>
    <row r="21" spans="1:6" x14ac:dyDescent="0.25">
      <c r="A21" s="2" t="s">
        <v>22</v>
      </c>
      <c r="B21" s="2">
        <v>543</v>
      </c>
      <c r="C21" s="11">
        <v>537.79999999999995</v>
      </c>
      <c r="D21" s="11">
        <v>403.6</v>
      </c>
      <c r="E21" s="2">
        <v>493</v>
      </c>
      <c r="F21" s="11">
        <v>476.5</v>
      </c>
    </row>
    <row r="22" spans="1:6" x14ac:dyDescent="0.25">
      <c r="A22" s="2" t="s">
        <v>23</v>
      </c>
      <c r="B22" s="10">
        <v>20.39</v>
      </c>
      <c r="C22" s="11">
        <v>170.3</v>
      </c>
      <c r="D22" s="10">
        <v>73.22</v>
      </c>
      <c r="E22" s="2">
        <v>105</v>
      </c>
      <c r="F22" s="12">
        <v>100.4</v>
      </c>
    </row>
    <row r="23" spans="1:6" x14ac:dyDescent="0.25">
      <c r="A23" s="2" t="s">
        <v>24</v>
      </c>
      <c r="B23" s="10">
        <v>55.43</v>
      </c>
      <c r="C23" s="10">
        <v>52</v>
      </c>
      <c r="D23" s="10">
        <v>48.78</v>
      </c>
      <c r="E23" s="10">
        <v>55.55</v>
      </c>
      <c r="F23" s="10">
        <v>47.29</v>
      </c>
    </row>
    <row r="24" spans="1:6" x14ac:dyDescent="0.25">
      <c r="A24" s="2" t="s">
        <v>25</v>
      </c>
      <c r="B24" s="10">
        <v>58.02</v>
      </c>
      <c r="C24" s="10">
        <v>67.12</v>
      </c>
      <c r="D24" s="10">
        <v>33.74</v>
      </c>
      <c r="E24" s="10">
        <v>44.89</v>
      </c>
      <c r="F24" s="10">
        <v>56.1</v>
      </c>
    </row>
    <row r="25" spans="1:6" x14ac:dyDescent="0.25">
      <c r="A25" s="2" t="s">
        <v>26</v>
      </c>
      <c r="B25" s="11">
        <v>101.7</v>
      </c>
      <c r="C25" s="11">
        <v>109.4</v>
      </c>
      <c r="D25" s="11">
        <v>304.5</v>
      </c>
      <c r="E25" s="11">
        <v>240.5</v>
      </c>
      <c r="F25" s="11">
        <v>363</v>
      </c>
    </row>
    <row r="26" spans="1:6" x14ac:dyDescent="0.25">
      <c r="A26" s="2" t="s">
        <v>27</v>
      </c>
      <c r="B26" s="11">
        <v>144.19999999999999</v>
      </c>
      <c r="C26" s="11">
        <v>142.1</v>
      </c>
      <c r="D26" s="11">
        <v>170.8</v>
      </c>
      <c r="E26" s="11">
        <v>157.6</v>
      </c>
      <c r="F26" s="11">
        <v>144.30000000000001</v>
      </c>
    </row>
    <row r="27" spans="1:6" x14ac:dyDescent="0.25">
      <c r="A27" s="2" t="s">
        <v>28</v>
      </c>
      <c r="B27" s="13">
        <v>24.06</v>
      </c>
      <c r="C27" s="13">
        <v>23.63</v>
      </c>
      <c r="D27" s="13">
        <v>24.26</v>
      </c>
      <c r="E27" s="13">
        <v>23.47</v>
      </c>
      <c r="F27" s="13">
        <v>24.44</v>
      </c>
    </row>
    <row r="28" spans="1:6" x14ac:dyDescent="0.25">
      <c r="A28" s="2" t="s">
        <v>29</v>
      </c>
      <c r="B28" s="9">
        <v>3.8279999999999998</v>
      </c>
      <c r="C28" s="9">
        <v>2.2010000000000001</v>
      </c>
      <c r="D28" s="9">
        <v>4.2119999999999997</v>
      </c>
      <c r="E28" s="9">
        <v>4.1029999999999998</v>
      </c>
      <c r="F28" s="9">
        <v>2.3050000000000002</v>
      </c>
    </row>
    <row r="29" spans="1:6" x14ac:dyDescent="0.25">
      <c r="A29" s="2" t="s">
        <v>30</v>
      </c>
      <c r="B29" s="13">
        <v>18.97</v>
      </c>
      <c r="C29" s="13">
        <v>14.15</v>
      </c>
      <c r="D29" s="13">
        <v>17.84</v>
      </c>
      <c r="E29" s="13">
        <v>12.06</v>
      </c>
      <c r="F29" s="13">
        <v>17.809999999999999</v>
      </c>
    </row>
    <row r="30" spans="1:6" x14ac:dyDescent="0.25">
      <c r="A30" s="2" t="s">
        <v>31</v>
      </c>
      <c r="B30" s="14">
        <v>372.9</v>
      </c>
      <c r="C30" s="14">
        <v>434.3</v>
      </c>
      <c r="D30" s="14">
        <v>372.5</v>
      </c>
      <c r="E30" s="14">
        <v>324.5</v>
      </c>
      <c r="F30" s="14">
        <v>379.3</v>
      </c>
    </row>
    <row r="31" spans="1:6" x14ac:dyDescent="0.25">
      <c r="A31" s="2" t="s">
        <v>32</v>
      </c>
      <c r="B31" s="13">
        <v>24.15</v>
      </c>
      <c r="C31" s="13">
        <v>24.01</v>
      </c>
      <c r="D31" s="13">
        <v>32.090000000000003</v>
      </c>
      <c r="E31" s="13">
        <v>31.87</v>
      </c>
      <c r="F31" s="13">
        <v>28.33</v>
      </c>
    </row>
    <row r="32" spans="1:6" x14ac:dyDescent="0.25">
      <c r="A32" s="2" t="s">
        <v>33</v>
      </c>
      <c r="B32" s="11">
        <v>186.8</v>
      </c>
      <c r="C32" s="11">
        <v>181</v>
      </c>
      <c r="D32" s="11">
        <v>258</v>
      </c>
      <c r="E32" s="11">
        <v>242.1</v>
      </c>
      <c r="F32" s="15">
        <v>209.5</v>
      </c>
    </row>
    <row r="33" spans="1:6" x14ac:dyDescent="0.25">
      <c r="A33" s="2" t="s">
        <v>34</v>
      </c>
      <c r="B33" s="10">
        <v>24.95</v>
      </c>
      <c r="C33" s="10">
        <v>24.23</v>
      </c>
      <c r="D33" s="10">
        <v>33.64</v>
      </c>
      <c r="E33" s="10">
        <v>32.9</v>
      </c>
      <c r="F33" s="10">
        <v>27.57</v>
      </c>
    </row>
    <row r="34" spans="1:6" x14ac:dyDescent="0.25">
      <c r="A34" s="2" t="s">
        <v>35</v>
      </c>
      <c r="B34" s="9">
        <v>0.58499999999999996</v>
      </c>
      <c r="C34" s="9">
        <v>1.429</v>
      </c>
      <c r="D34" s="9">
        <v>0.71699999999999997</v>
      </c>
      <c r="E34" s="9">
        <v>0.71799999999999997</v>
      </c>
      <c r="F34" s="9">
        <v>1.1479999999999999</v>
      </c>
    </row>
    <row r="35" spans="1:6" x14ac:dyDescent="0.25">
      <c r="A35" s="2" t="s">
        <v>36</v>
      </c>
      <c r="B35" s="11">
        <v>180.5</v>
      </c>
      <c r="C35" s="11">
        <v>137</v>
      </c>
      <c r="D35" s="11">
        <v>217.9</v>
      </c>
      <c r="E35" s="11">
        <v>120.6</v>
      </c>
      <c r="F35" s="2">
        <v>185.6</v>
      </c>
    </row>
    <row r="36" spans="1:6" x14ac:dyDescent="0.25">
      <c r="A36" s="2" t="s">
        <v>37</v>
      </c>
      <c r="B36" s="10">
        <v>19.72</v>
      </c>
      <c r="C36" s="10">
        <v>20.05</v>
      </c>
      <c r="D36" s="10">
        <v>28.69</v>
      </c>
      <c r="E36" s="10">
        <v>26.71</v>
      </c>
      <c r="F36" s="10">
        <v>23.81</v>
      </c>
    </row>
    <row r="37" spans="1:6" x14ac:dyDescent="0.25">
      <c r="A37" s="2" t="s">
        <v>38</v>
      </c>
      <c r="B37" s="10">
        <v>44.8</v>
      </c>
      <c r="C37" s="10">
        <v>46.56</v>
      </c>
      <c r="D37" s="10">
        <v>64.84</v>
      </c>
      <c r="E37" s="10">
        <v>59.99</v>
      </c>
      <c r="F37" s="10">
        <v>52.54</v>
      </c>
    </row>
    <row r="38" spans="1:6" x14ac:dyDescent="0.25">
      <c r="A38" s="2" t="s">
        <v>39</v>
      </c>
      <c r="B38" s="8">
        <v>6.1459999999999999</v>
      </c>
      <c r="C38" s="8">
        <v>6.25</v>
      </c>
      <c r="D38" s="8">
        <v>8.8840000000000003</v>
      </c>
      <c r="E38" s="8">
        <v>8.1750000000000007</v>
      </c>
      <c r="F38" s="8">
        <v>7.1260000000000003</v>
      </c>
    </row>
    <row r="39" spans="1:6" x14ac:dyDescent="0.25">
      <c r="A39" s="2" t="s">
        <v>40</v>
      </c>
      <c r="B39" s="10">
        <v>27.38</v>
      </c>
      <c r="C39" s="10">
        <v>27.41</v>
      </c>
      <c r="D39" s="10">
        <v>39.1</v>
      </c>
      <c r="E39" s="10">
        <v>35.28</v>
      </c>
      <c r="F39" s="10">
        <v>31.06</v>
      </c>
    </row>
    <row r="40" spans="1:6" x14ac:dyDescent="0.25">
      <c r="A40" s="2" t="s">
        <v>41</v>
      </c>
      <c r="B40" s="8">
        <v>6.1669999999999998</v>
      </c>
      <c r="C40" s="8">
        <v>6.468</v>
      </c>
      <c r="D40" s="8">
        <v>8.6329999999999991</v>
      </c>
      <c r="E40" s="8">
        <v>8.0500000000000007</v>
      </c>
      <c r="F40" s="8">
        <v>7.1349999999999998</v>
      </c>
    </row>
    <row r="41" spans="1:6" x14ac:dyDescent="0.25">
      <c r="A41" s="2" t="s">
        <v>42</v>
      </c>
      <c r="B41" s="8">
        <v>2.16</v>
      </c>
      <c r="C41" s="8">
        <v>2.2530000000000001</v>
      </c>
      <c r="D41" s="8">
        <v>2.8679999999999999</v>
      </c>
      <c r="E41" s="8">
        <v>2.7309999999999999</v>
      </c>
      <c r="F41" s="8">
        <v>2.4649999999999999</v>
      </c>
    </row>
    <row r="42" spans="1:6" x14ac:dyDescent="0.25">
      <c r="A42" s="2" t="s">
        <v>43</v>
      </c>
      <c r="B42" s="8">
        <v>6.202</v>
      </c>
      <c r="C42" s="8">
        <v>6.3040000000000003</v>
      </c>
      <c r="D42" s="8">
        <v>8.5879999999999992</v>
      </c>
      <c r="E42" s="8">
        <v>7.944</v>
      </c>
      <c r="F42" s="8">
        <v>6.976</v>
      </c>
    </row>
    <row r="43" spans="1:6" x14ac:dyDescent="0.25">
      <c r="A43" s="2" t="s">
        <v>44</v>
      </c>
      <c r="B43" s="8">
        <v>0.96499999999999997</v>
      </c>
      <c r="C43" s="8">
        <v>0.995</v>
      </c>
      <c r="D43" s="8">
        <v>1.32</v>
      </c>
      <c r="E43" s="8">
        <v>1.2230000000000001</v>
      </c>
      <c r="F43" s="8">
        <v>1.1040000000000001</v>
      </c>
    </row>
    <row r="44" spans="1:6" x14ac:dyDescent="0.25">
      <c r="A44" s="2" t="s">
        <v>45</v>
      </c>
      <c r="B44" s="8">
        <v>5.3179999999999996</v>
      </c>
      <c r="C44" s="8">
        <v>5.5709999999999997</v>
      </c>
      <c r="D44" s="8">
        <v>7.2510000000000003</v>
      </c>
      <c r="E44" s="8">
        <v>6.9</v>
      </c>
      <c r="F44" s="8">
        <v>6.1840000000000002</v>
      </c>
    </row>
    <row r="45" spans="1:6" x14ac:dyDescent="0.25">
      <c r="A45" s="2" t="s">
        <v>46</v>
      </c>
      <c r="B45" s="8">
        <v>1.016</v>
      </c>
      <c r="C45" s="8">
        <v>1.048</v>
      </c>
      <c r="D45" s="8">
        <v>1.379</v>
      </c>
      <c r="E45" s="8">
        <v>1.3029999999999999</v>
      </c>
      <c r="F45" s="8">
        <v>1.1879999999999999</v>
      </c>
    </row>
    <row r="46" spans="1:6" x14ac:dyDescent="0.25">
      <c r="A46" s="2" t="s">
        <v>47</v>
      </c>
      <c r="B46" s="8">
        <v>2.5070000000000001</v>
      </c>
      <c r="C46" s="8">
        <v>2.6139999999999999</v>
      </c>
      <c r="D46" s="8">
        <v>3.3879999999999999</v>
      </c>
      <c r="E46" s="8">
        <v>3.1760000000000002</v>
      </c>
      <c r="F46" s="8">
        <v>2.964</v>
      </c>
    </row>
    <row r="47" spans="1:6" x14ac:dyDescent="0.25">
      <c r="A47" s="2" t="s">
        <v>48</v>
      </c>
      <c r="B47" s="8">
        <v>0.33500000000000002</v>
      </c>
      <c r="C47" s="8">
        <v>0.34399999999999997</v>
      </c>
      <c r="D47" s="8">
        <v>0.45700000000000002</v>
      </c>
      <c r="E47" s="8">
        <v>0.42099999999999999</v>
      </c>
      <c r="F47" s="8">
        <v>0.39700000000000002</v>
      </c>
    </row>
    <row r="48" spans="1:6" x14ac:dyDescent="0.25">
      <c r="A48" s="2" t="s">
        <v>49</v>
      </c>
      <c r="B48" s="8">
        <v>1.9710000000000001</v>
      </c>
      <c r="C48" s="8">
        <v>2.0760000000000001</v>
      </c>
      <c r="D48" s="8">
        <v>2.6629999999999998</v>
      </c>
      <c r="E48" s="8">
        <v>2.5139999999999998</v>
      </c>
      <c r="F48" s="8">
        <v>2.3780000000000001</v>
      </c>
    </row>
    <row r="49" spans="1:6" x14ac:dyDescent="0.25">
      <c r="A49" s="2" t="s">
        <v>50</v>
      </c>
      <c r="B49" s="8">
        <v>0.28999999999999998</v>
      </c>
      <c r="C49" s="8">
        <v>0.29899999999999999</v>
      </c>
      <c r="D49" s="8">
        <v>0.39200000000000002</v>
      </c>
      <c r="E49" s="8">
        <v>0.36399999999999999</v>
      </c>
      <c r="F49" s="8">
        <v>0.34300000000000003</v>
      </c>
    </row>
    <row r="50" spans="1:6" x14ac:dyDescent="0.25">
      <c r="A50" s="2" t="s">
        <v>51</v>
      </c>
      <c r="B50" s="8">
        <v>5.0309999999999997</v>
      </c>
      <c r="C50" s="8">
        <v>4.7290000000000001</v>
      </c>
      <c r="D50" s="8">
        <v>6.9859999999999998</v>
      </c>
      <c r="E50" s="8">
        <v>6.5709999999999997</v>
      </c>
      <c r="F50" s="8">
        <v>5.3140000000000001</v>
      </c>
    </row>
    <row r="51" spans="1:6" x14ac:dyDescent="0.25">
      <c r="A51" s="2" t="s">
        <v>52</v>
      </c>
      <c r="B51" s="8">
        <v>1.9330000000000001</v>
      </c>
      <c r="C51" s="8">
        <v>1.8520000000000001</v>
      </c>
      <c r="D51" s="8">
        <v>2.5529999999999999</v>
      </c>
      <c r="E51" s="8">
        <v>2.4630000000000001</v>
      </c>
      <c r="F51" s="8">
        <v>2.0459999999999998</v>
      </c>
    </row>
    <row r="52" spans="1:6" x14ac:dyDescent="0.25">
      <c r="A52" s="2" t="s">
        <v>53</v>
      </c>
      <c r="B52" s="8">
        <v>2.2570000000000001</v>
      </c>
      <c r="C52" s="8">
        <v>2.6150000000000002</v>
      </c>
      <c r="D52" s="8">
        <v>2.9649999999999999</v>
      </c>
      <c r="E52" s="8">
        <v>2.125</v>
      </c>
      <c r="F52" s="8">
        <v>3.6949999999999998</v>
      </c>
    </row>
    <row r="53" spans="1:6" x14ac:dyDescent="0.25">
      <c r="A53" s="2" t="s">
        <v>54</v>
      </c>
      <c r="B53" s="8">
        <v>2.3809999999999998</v>
      </c>
      <c r="C53" s="8">
        <v>2.5350000000000001</v>
      </c>
      <c r="D53" s="8">
        <v>3.4750000000000001</v>
      </c>
      <c r="E53" s="8">
        <v>3.2879999999999998</v>
      </c>
      <c r="F53" s="8">
        <v>2.8879999999999999</v>
      </c>
    </row>
    <row r="54" spans="1:6" x14ac:dyDescent="0.25">
      <c r="A54" s="2" t="s">
        <v>55</v>
      </c>
      <c r="B54" s="8">
        <v>0.57299999999999995</v>
      </c>
      <c r="C54" s="8">
        <v>0.60499999999999998</v>
      </c>
      <c r="D54" s="8">
        <v>0.82399999999999995</v>
      </c>
      <c r="E54" s="8">
        <v>0.81200000000000006</v>
      </c>
      <c r="F54" s="2">
        <v>0.66</v>
      </c>
    </row>
    <row r="56" spans="1:6" x14ac:dyDescent="0.2">
      <c r="A56" s="2" t="s">
        <v>56</v>
      </c>
      <c r="B56" s="16">
        <f>100*B11/40.3/(B11/40.3+(B9*0.9*0.9)/71.84)</f>
        <v>41.544494758876851</v>
      </c>
      <c r="C56" s="16">
        <f>100*C11/40.3/(C11/40.3+(C9*0.9*0.9)/71.84)</f>
        <v>40.888262370065242</v>
      </c>
      <c r="D56" s="16">
        <f>100*D11/40.3/(D11/40.3+(D9*0.9*0.9)/71.84)</f>
        <v>35.644659209773408</v>
      </c>
      <c r="E56" s="16">
        <f>100*E11/40.3/(E11/40.3+(E9*0.9*0.9)/71.84)</f>
        <v>36.372799166410253</v>
      </c>
      <c r="F56" s="16">
        <f>100*F11/40.3/(F11/40.3+(F9*0.9*0.9)/71.84)</f>
        <v>38.625559787626578</v>
      </c>
    </row>
    <row r="57" spans="1:6" x14ac:dyDescent="0.25">
      <c r="A57" s="2" t="s">
        <v>57</v>
      </c>
      <c r="B57" s="8">
        <f t="shared" ref="B57:F57" si="0">B36/B48/1.39</f>
        <v>7.1978946523146776</v>
      </c>
      <c r="C57" s="8">
        <f t="shared" si="0"/>
        <v>6.9481986665003266</v>
      </c>
      <c r="D57" s="8">
        <f t="shared" si="0"/>
        <v>7.7507652158408478</v>
      </c>
      <c r="E57" s="8">
        <f t="shared" si="0"/>
        <v>7.6435271830268503</v>
      </c>
      <c r="F57" s="8">
        <f t="shared" si="0"/>
        <v>7.2033206067610163</v>
      </c>
    </row>
    <row r="58" spans="1:6" x14ac:dyDescent="0.25">
      <c r="A58" s="2" t="s">
        <v>58</v>
      </c>
      <c r="B58" s="11">
        <f>B33/B54</f>
        <v>43.542757417102969</v>
      </c>
      <c r="C58" s="11">
        <f>C33/C54</f>
        <v>40.049586776859506</v>
      </c>
      <c r="D58" s="11">
        <f>D33/D54</f>
        <v>40.825242718446603</v>
      </c>
      <c r="E58" s="11">
        <f>E33/E54</f>
        <v>40.517241379310342</v>
      </c>
      <c r="F58" s="11">
        <f>F33/F54</f>
        <v>41.772727272727273</v>
      </c>
    </row>
    <row r="59" spans="1:6" x14ac:dyDescent="0.25">
      <c r="A59" s="2" t="s">
        <v>59</v>
      </c>
      <c r="B59" s="11">
        <f>B37/B52</f>
        <v>19.849357554275585</v>
      </c>
      <c r="C59" s="11">
        <f>C37/C52</f>
        <v>17.804971319311662</v>
      </c>
      <c r="D59" s="11">
        <f>D37/D52</f>
        <v>21.868465430016865</v>
      </c>
      <c r="E59" s="11">
        <f>E37/E52</f>
        <v>28.230588235294118</v>
      </c>
      <c r="F59" s="11">
        <f>F37/F52</f>
        <v>14.219215155615696</v>
      </c>
    </row>
    <row r="60" spans="1:6" x14ac:dyDescent="0.25">
      <c r="A60" s="2" t="s">
        <v>60</v>
      </c>
      <c r="B60" s="8">
        <f>B33/B36</f>
        <v>1.265212981744422</v>
      </c>
      <c r="C60" s="8">
        <f>C33/C36</f>
        <v>1.2084788029925186</v>
      </c>
      <c r="D60" s="8">
        <f>D33/D36</f>
        <v>1.1725339839665387</v>
      </c>
      <c r="E60" s="8">
        <f>E33/E36</f>
        <v>1.2317484088356421</v>
      </c>
      <c r="F60" s="8">
        <f>F33/F36</f>
        <v>1.1579168416631669</v>
      </c>
    </row>
    <row r="61" spans="1:6" x14ac:dyDescent="0.25">
      <c r="A61" s="2" t="s">
        <v>61</v>
      </c>
      <c r="B61" s="8">
        <f>B35/B29</f>
        <v>9.5150237216657878</v>
      </c>
      <c r="C61" s="8">
        <f t="shared" ref="C61:F61" si="1">C35/C29</f>
        <v>9.681978798586572</v>
      </c>
      <c r="D61" s="8">
        <f t="shared" si="1"/>
        <v>12.214125560538116</v>
      </c>
      <c r="E61" s="8">
        <f t="shared" si="1"/>
        <v>10</v>
      </c>
      <c r="F61" s="8">
        <f t="shared" si="1"/>
        <v>10.421111734980348</v>
      </c>
    </row>
    <row r="62" spans="1:6" x14ac:dyDescent="0.25">
      <c r="A62" s="2" t="s">
        <v>62</v>
      </c>
      <c r="B62" s="11">
        <f>B14*(39/47)*10000/B29</f>
        <v>374.14758403201563</v>
      </c>
      <c r="C62" s="11">
        <f>C14*(39/47)*10000/C29</f>
        <v>385.79708413303013</v>
      </c>
      <c r="D62" s="11">
        <f>D14*(39/47)*10000/D29</f>
        <v>391.72310292484116</v>
      </c>
      <c r="E62" s="11">
        <f>E14*(39/47)*10000/E29</f>
        <v>375.16947828940278</v>
      </c>
      <c r="F62" s="11">
        <f>F14*(39/47)*10000/F29</f>
        <v>390.46776946658673</v>
      </c>
    </row>
    <row r="63" spans="1:6" x14ac:dyDescent="0.25">
      <c r="A63" s="2" t="s">
        <v>63</v>
      </c>
      <c r="B63" s="11">
        <f>B14*(39/47)*10000/B54</f>
        <v>12386.700993171617</v>
      </c>
      <c r="C63" s="11">
        <f>C14*(39/47)*10000/C54</f>
        <v>9023.1880007973177</v>
      </c>
      <c r="D63" s="11">
        <f>D14*(39/47)*10000/D54</f>
        <v>8480.995335168891</v>
      </c>
      <c r="E63" s="11">
        <f>E14*(39/47)*10000/E54</f>
        <v>5572.0984090765978</v>
      </c>
      <c r="F63" s="11">
        <f>F14*(39/47)*10000/F54</f>
        <v>10536.713597272588</v>
      </c>
    </row>
    <row r="65" spans="1:6" x14ac:dyDescent="0.25">
      <c r="B65" s="8"/>
      <c r="C65" s="8"/>
      <c r="D65" s="8"/>
      <c r="E65" s="8"/>
      <c r="F65" s="8"/>
    </row>
    <row r="66" spans="1:6" x14ac:dyDescent="0.25">
      <c r="A66" s="17" t="s">
        <v>64</v>
      </c>
      <c r="B66" s="8"/>
      <c r="C66" s="8"/>
      <c r="D66" s="8"/>
      <c r="E66" s="8"/>
      <c r="F66" s="8"/>
    </row>
    <row r="67" spans="1:6" x14ac:dyDescent="0.25">
      <c r="A67" s="2" t="s">
        <v>65</v>
      </c>
      <c r="B67" s="18">
        <v>18.97</v>
      </c>
      <c r="C67" s="8"/>
      <c r="D67" s="8"/>
      <c r="E67" s="8"/>
      <c r="F67" s="18">
        <v>17.809999999999999</v>
      </c>
    </row>
    <row r="68" spans="1:6" x14ac:dyDescent="0.25">
      <c r="A68" s="2" t="s">
        <v>66</v>
      </c>
      <c r="B68" s="19">
        <v>372.9</v>
      </c>
      <c r="C68" s="8"/>
      <c r="D68" s="8"/>
      <c r="E68" s="8"/>
      <c r="F68" s="19">
        <v>379.3</v>
      </c>
    </row>
    <row r="69" spans="1:6" x14ac:dyDescent="0.2">
      <c r="A69" s="20" t="s">
        <v>67</v>
      </c>
      <c r="B69" s="21">
        <f>B67/B68*2.891136228</f>
        <v>0.14707657346516492</v>
      </c>
      <c r="C69" s="10"/>
      <c r="D69" s="10"/>
      <c r="E69" s="10"/>
      <c r="F69" s="21">
        <f>F67/F68*2.891136228</f>
        <v>0.13575306148346955</v>
      </c>
    </row>
    <row r="70" spans="1:6" x14ac:dyDescent="0.3">
      <c r="A70" s="20" t="s">
        <v>68</v>
      </c>
      <c r="B70" s="22">
        <v>0.70468843999999997</v>
      </c>
      <c r="F70" s="22">
        <v>0.70515463</v>
      </c>
    </row>
    <row r="71" spans="1:6" x14ac:dyDescent="0.2">
      <c r="A71" s="2" t="s">
        <v>69</v>
      </c>
      <c r="B71" s="22">
        <v>7.9347372999999998E-6</v>
      </c>
      <c r="F71" s="22">
        <v>7.9185572999999996E-6</v>
      </c>
    </row>
    <row r="72" spans="1:6" x14ac:dyDescent="0.3">
      <c r="A72" s="20" t="s">
        <v>70</v>
      </c>
      <c r="B72" s="23">
        <v>0.70419053913333851</v>
      </c>
      <c r="C72" s="23"/>
      <c r="D72" s="23"/>
      <c r="E72" s="23"/>
      <c r="F72" s="23">
        <v>0.70469506281419958</v>
      </c>
    </row>
    <row r="73" spans="1:6" x14ac:dyDescent="0.2">
      <c r="A73" s="24" t="s">
        <v>71</v>
      </c>
      <c r="B73" s="25">
        <v>6.1669999999999998</v>
      </c>
      <c r="C73" s="23"/>
      <c r="D73" s="23"/>
      <c r="E73" s="23"/>
      <c r="F73" s="25">
        <v>7.1349999999999998</v>
      </c>
    </row>
    <row r="74" spans="1:6" x14ac:dyDescent="0.2">
      <c r="A74" s="24" t="s">
        <v>72</v>
      </c>
      <c r="B74" s="18">
        <v>27.38</v>
      </c>
      <c r="C74" s="23"/>
      <c r="D74" s="23"/>
      <c r="E74" s="23"/>
      <c r="F74" s="18">
        <v>31.06</v>
      </c>
    </row>
    <row r="75" spans="1:6" x14ac:dyDescent="0.2">
      <c r="A75" s="20" t="s">
        <v>73</v>
      </c>
      <c r="B75" s="26">
        <f>B73/B74*0.604196315397667</f>
        <v>0.13608760690494567</v>
      </c>
      <c r="C75" s="23"/>
      <c r="D75" s="23"/>
      <c r="E75" s="23"/>
      <c r="F75" s="26">
        <f>F73/F74*0.604196315397667</f>
        <v>0.13879397006961863</v>
      </c>
    </row>
    <row r="76" spans="1:6" x14ac:dyDescent="0.3">
      <c r="A76" s="20" t="s">
        <v>74</v>
      </c>
      <c r="B76" s="27">
        <v>0.51278588000000003</v>
      </c>
      <c r="C76" s="23"/>
      <c r="D76" s="23"/>
      <c r="E76" s="23"/>
      <c r="F76" s="22">
        <v>0.51276604999999997</v>
      </c>
    </row>
    <row r="77" spans="1:6" x14ac:dyDescent="0.2">
      <c r="A77" s="2" t="s">
        <v>69</v>
      </c>
      <c r="B77" s="27">
        <v>4.9382737999999996E-6</v>
      </c>
      <c r="C77" s="23"/>
      <c r="D77" s="23"/>
      <c r="E77" s="23"/>
      <c r="F77" s="22">
        <v>4.4236439999999998E-6</v>
      </c>
    </row>
    <row r="78" spans="1:6" x14ac:dyDescent="0.3">
      <c r="A78" s="24" t="s">
        <v>75</v>
      </c>
      <c r="B78" s="9">
        <v>4.7293172521167826</v>
      </c>
      <c r="C78" s="9"/>
      <c r="D78" s="9"/>
      <c r="E78" s="9"/>
      <c r="F78" s="9">
        <v>4.2599769108653263</v>
      </c>
    </row>
    <row r="80" spans="1:6" x14ac:dyDescent="0.25">
      <c r="B80" s="28" t="s">
        <v>76</v>
      </c>
    </row>
    <row r="81" spans="1:6" x14ac:dyDescent="0.2">
      <c r="A81" s="24"/>
      <c r="B81" s="29"/>
      <c r="C81" s="29"/>
      <c r="D81" s="29"/>
      <c r="E81" s="29"/>
      <c r="F81" s="29"/>
    </row>
    <row r="85" spans="1:6" x14ac:dyDescent="0.2">
      <c r="A85" s="24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</dc:creator>
  <cp:lastModifiedBy>dd</cp:lastModifiedBy>
  <dcterms:created xsi:type="dcterms:W3CDTF">2015-06-05T18:19:34Z</dcterms:created>
  <dcterms:modified xsi:type="dcterms:W3CDTF">2021-05-22T09:06:44Z</dcterms:modified>
</cp:coreProperties>
</file>